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kathtg.sharepoint.com/sites/msteams_5b21f7/Freigegebene Dokumente/60.01 Organisation/Anleitungen, Merkblätter, Checklisten, Vorlagen für KG/Vorlagen, Checklisten/Zentralsteuer/"/>
    </mc:Choice>
  </mc:AlternateContent>
  <xr:revisionPtr revIDLastSave="47" documentId="11_8F5AD1782FAEE24E59FE4CB00A22E307895BDB6F" xr6:coauthVersionLast="47" xr6:coauthVersionMax="47" xr10:uidLastSave="{4CD9B1CB-905E-4E14-A9DD-9970FAFE78B5}"/>
  <bookViews>
    <workbookView xWindow="-120" yWindow="-120" windowWidth="38640" windowHeight="21120" xr2:uid="{00000000-000D-0000-FFFF-FFFF00000000}"/>
  </bookViews>
  <sheets>
    <sheet name="Zentralsteuerabrechnung  " sheetId="3" r:id="rId1"/>
    <sheet name="Schritt 1 &gt; Zusammenfassung" sheetId="1" r:id="rId2"/>
    <sheet name="Schritt 2 &gt; Erfassung" sheetId="2" r:id="rId3"/>
  </sheets>
  <definedNames>
    <definedName name="AbschreibungenJP_3181_912">'Schritt 2 &gt; Erfassung'!$D$43:$AG$47</definedName>
    <definedName name="AbschreibungenNP_3181_911">'Schritt 2 &gt; Erfassung'!$D$37:$E$41,'Schritt 2 &gt; Erfassung'!$G$37:$H$41,'Schritt 2 &gt; Erfassung'!$J$37:$K$41,'Schritt 2 &gt; Erfassung'!$M$37:$N$41,'Schritt 2 &gt; Erfassung'!$P$37:$Q$41,'Schritt 2 &gt; Erfassung'!$S$37:$T$41,'Schritt 2 &gt; Erfassung'!$V$37:$W$41,'Schritt 2 &gt; Erfassung'!$AE$37:$AF$41,'Schritt 2 &gt; Erfassung'!$Y$37:$Z$41,'Schritt 2 &gt; Erfassung'!$AB$37:$AC$41</definedName>
    <definedName name="AbschreibungenZinsen_3181_913">'Schritt 2 &gt; Erfassung'!$B$55:$AG$56</definedName>
    <definedName name="Bezugsprovision_3612">'Schritt 2 &gt; Erfassung'!$D$64:$AG$64</definedName>
    <definedName name="Einkommenssteuern_nat.Pers._4000">'Schritt 2 &gt; Erfassung'!$D$6,'Schritt 2 &gt; Erfassung'!$G$6,'Schritt 2 &gt; Erfassung'!$J$6,'Schritt 2 &gt; Erfassung'!$M$6,'Schritt 2 &gt; Erfassung'!$P$6,'Schritt 2 &gt; Erfassung'!$S$6,'Schritt 2 &gt; Erfassung'!$V$6,'Schritt 2 &gt; Erfassung'!$Y$6,'Schritt 2 &gt; Erfassung'!$AB$6,'Schritt 2 &gt; Erfassung'!$AE$6</definedName>
    <definedName name="Einkommenssteuern_nat.Pers.VJ_4003">'Schritt 2 &gt; Erfassung'!$D$13:$D$17,'Schritt 2 &gt; Erfassung'!$G$13:$G$17,'Schritt 2 &gt; Erfassung'!$J$13:$J$17,'Schritt 2 &gt; Erfassung'!$M$13:$M$17,'Schritt 2 &gt; Erfassung'!$P$13:$P$17,'Schritt 2 &gt; Erfassung'!$S$13:$S$17,'Schritt 2 &gt; Erfassung'!$V$13:$V$17,'Schritt 2 &gt; Erfassung'!$Y$13:$Y$17,'Schritt 2 &gt; Erfassung'!$AB$13:$AB$17,'Schritt 2 &gt; Erfassung'!$AE$13:$AE$17</definedName>
    <definedName name="Gewinn_Kapitalsteuern_jur.Pers._4010">'Schritt 2 &gt; Erfassung'!$D$10:$AG$10</definedName>
    <definedName name="Gewinn_Kapitalsteuern_jur.Pers.VJ_4011">'Schritt 2 &gt; Erfassung'!$D$31:$AG$35</definedName>
    <definedName name="Grundstückgewinnsteuern_4022">'Schritt 2 &gt; Erfassung'!$D$68,'Schritt 2 &gt; Erfassung'!$G$68,'Schritt 2 &gt; Erfassung'!$J$68,'Schritt 2 &gt; Erfassung'!$M$68,'Schritt 2 &gt; Erfassung'!$P$68,'Schritt 2 &gt; Erfassung'!$S$68,'Schritt 2 &gt; Erfassung'!$V$68,'Schritt 2 &gt; Erfassung'!$Y$68,'Schritt 2 &gt; Erfassung'!$AB$68,'Schritt 2 &gt; Erfassung'!$AE$68</definedName>
    <definedName name="Nachsteuern_Bussen_4005">'Schritt 2 &gt; Erfassung'!$D$58:$E$58,'Schritt 2 &gt; Erfassung'!$G$58:$H$58,'Schritt 2 &gt; Erfassung'!$J$58:$K$58,'Schritt 2 &gt; Erfassung'!$M$58:$N$58,'Schritt 2 &gt; Erfassung'!$P$58:$Q$58,'Schritt 2 &gt; Erfassung'!$S$58:$T$58,'Schritt 2 &gt; Erfassung'!$V$58:$W$58,'Schritt 2 &gt; Erfassung'!$Y$58:$Z$58,'Schritt 2 &gt; Erfassung'!$AB$58:$AC$58,'Schritt 2 &gt; Erfassung'!$AE$58:$AF$58</definedName>
    <definedName name="Nachsteuern_Bussen_jur.Pers._4015">'Schritt 2 &gt; Erfassung'!$D$61:$AG$61</definedName>
    <definedName name="Quellensteuern_nat.Pers._4002">'Schritt 2 &gt; Erfassung'!$E$8,'Schritt 2 &gt; Erfassung'!$H$8,'Schritt 2 &gt; Erfassung'!$K$8,'Schritt 2 &gt; Erfassung'!$N$8,'Schritt 2 &gt; Erfassung'!$Q$8,'Schritt 2 &gt; Erfassung'!$T$8,'Schritt 2 &gt; Erfassung'!$W$8,'Schritt 2 &gt; Erfassung'!$Z$8,'Schritt 2 &gt; Erfassung'!$AC$8,'Schritt 2 &gt; Erfassung'!$AF$8</definedName>
    <definedName name="Übrige_direkte_Steuern_jur.Pers._4019">'Schritt 2 &gt; Erfassung'!$D$62:$AG$62</definedName>
    <definedName name="Übrige_direkte_Steuern_nat.Pers._4009">'Schritt 2 &gt; Erfassung'!$D$9,'Schritt 2 &gt; Erfassung'!$G$9,'Schritt 2 &gt; Erfassung'!$J$9,'Schritt 2 &gt; Erfassung'!$M$9,'Schritt 2 &gt; Erfassung'!$P$9,'Schritt 2 &gt; Erfassung'!$S$9,'Schritt 2 &gt; Erfassung'!$V$9,'Schritt 2 &gt; Erfassung'!$Y$9,'Schritt 2 &gt; Erfassung'!$AB$9,'Schritt 2 &gt; Erfassung'!$AE$9,'Schritt 2 &gt; Erfassung'!$D$19:$D$23,'Schritt 2 &gt; Erfassung'!$G$19:$G$23,'Schritt 2 &gt; Erfassung'!$J$19:$J$23,'Schritt 2 &gt; Erfassung'!$M$19:$M$23,'Schritt 2 &gt; Erfassung'!$P$19:$P$23,'Schritt 2 &gt; Erfassung'!$S$19:$S$23,'Schritt 2 &gt; Erfassung'!$V$19:$V$23,'Schritt 2 &gt; Erfassung'!$Y$19:$Y$23,'Schritt 2 &gt; Erfassung'!$AB$19:$AB$23,'Schritt 2 &gt; Erfassung'!$AE$19:$AE$23,'Schritt 2 &gt; Erfassung'!$D$49:$D$53,'Schritt 2 &gt; Erfassung'!$G$49:$G$53,'Schritt 2 &gt; Erfassung'!$J$49:$J$53,'Schritt 2 &gt; Erfassung'!$M$49:$M$53,'Schritt 2 &gt; Erfassung'!$P$49:$P$53,'Schritt 2 &gt; Erfassung'!$S$49:$S$53,'Schritt 2 &gt; Erfassung'!$V$49:$V$53,'Schritt 2 &gt; Erfassung'!$Y$49:$Y$53,'Schritt 2 &gt; Erfassung'!$AB$49:$AB$53,'Schritt 2 &gt; Erfassung'!$AE$49:$AE$53,'Schritt 2 &gt; Erfassung'!$D$59,'Schritt 2 &gt; Erfassung'!$E$59,'Schritt 2 &gt; Erfassung'!$G$59,'Schritt 2 &gt; Erfassung'!$H$59,'Schritt 2 &gt; Erfassung'!$J$59,'Schritt 2 &gt; Erfassung'!$K$59,'Schritt 2 &gt; Erfassung'!$M$59,'Schritt 2 &gt; Erfassung'!$N$59,'Schritt 2 &gt; Erfassung'!$P$59,'Schritt 2 &gt; Erfassung'!$Q$59,'Schritt 2 &gt; Erfassung'!$S$59,'Schritt 2 &gt; Erfassung'!$T$59,'Schritt 2 &gt; Erfassung'!$V$59,'Schritt 2 &gt; Erfassung'!$W$59,'Schritt 2 &gt; Erfassung'!$Y$59,'Schritt 2 &gt; Erfassung'!$Z$59,'Schritt 2 &gt; Erfassung'!$AB$59,'Schritt 2 &gt; Erfassung'!$AC$59,'Schritt 2 &gt; Erfassung'!$AE$59,'Schritt 2 &gt; Erfassung'!$AF$59</definedName>
    <definedName name="Vermögenssteuern_nat.Pers._4001">'Schritt 2 &gt; Erfassung'!$D$7,'Schritt 2 &gt; Erfassung'!$G$7,'Schritt 2 &gt; Erfassung'!$J$7,'Schritt 2 &gt; Erfassung'!$M$7,'Schritt 2 &gt; Erfassung'!$P$7,'Schritt 2 &gt; Erfassung'!$S$7,'Schritt 2 &gt; Erfassung'!$V$7,'Schritt 2 &gt; Erfassung'!$Y$7,'Schritt 2 &gt; Erfassung'!$AB$7,'Schritt 2 &gt; Erfassung'!$AE$7</definedName>
    <definedName name="Vermögenssteuern_nat.Pers.VJ_4004">'Schritt 2 &gt; Erfassung'!$D$25:$D$29,'Schritt 2 &gt; Erfassung'!$G$25:$G$29,'Schritt 2 &gt; Erfassung'!$J$25:$J$29,'Schritt 2 &gt; Erfassung'!$M$25:$M$29,'Schritt 2 &gt; Erfassung'!$P$25:$P$29,'Schritt 2 &gt; Erfassung'!$S$25:$S$29,'Schritt 2 &gt; Erfassung'!$V$25:$V$29,'Schritt 2 &gt; Erfassung'!$Y$25:$Y$29,'Schritt 2 &gt; Erfassung'!$AB$25:$AB$29,'Schritt 2 &gt; Erfassung'!$AE$25:$AE$29</definedName>
    <definedName name="Zinsen_4401">'Schritt 2 &gt; Erfassung'!$D$11:$AG$11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AE65" i="2" l="1"/>
  <c r="Z65" i="2"/>
  <c r="AD65" i="2"/>
  <c r="AC65" i="2"/>
  <c r="AB65" i="2"/>
  <c r="AB2" i="2"/>
  <c r="AA65" i="2"/>
  <c r="Y65" i="2"/>
  <c r="Y2" i="2"/>
  <c r="E65" i="2" l="1"/>
  <c r="H65" i="2"/>
  <c r="AF65" i="2"/>
  <c r="W65" i="2"/>
  <c r="T65" i="2"/>
  <c r="Q65" i="2"/>
  <c r="N65" i="2"/>
  <c r="K65" i="2"/>
  <c r="G20" i="1"/>
  <c r="C22" i="3" l="1"/>
  <c r="A45" i="1" l="1"/>
  <c r="D6" i="3" l="1"/>
  <c r="A14" i="3" s="1"/>
  <c r="C6" i="3" l="1"/>
  <c r="A25" i="3" s="1"/>
  <c r="A33" i="1"/>
  <c r="G35" i="1"/>
  <c r="A22" i="3" l="1"/>
  <c r="A8" i="3"/>
  <c r="A23" i="3"/>
  <c r="A2" i="3"/>
  <c r="A4" i="3"/>
  <c r="G30" i="1"/>
  <c r="G29" i="1"/>
  <c r="G31" i="1" l="1"/>
  <c r="E12" i="3" s="1"/>
  <c r="A39" i="1"/>
  <c r="G36" i="1"/>
  <c r="G24" i="1" l="1"/>
  <c r="A3" i="1" l="1"/>
  <c r="G5" i="1" l="1"/>
  <c r="D65" i="2"/>
  <c r="F65" i="2"/>
  <c r="G65" i="2"/>
  <c r="I65" i="2"/>
  <c r="J65" i="2"/>
  <c r="L65" i="2"/>
  <c r="G27" i="1" l="1"/>
  <c r="G2" i="2"/>
  <c r="J2" i="2"/>
  <c r="M2" i="2"/>
  <c r="P2" i="2"/>
  <c r="S2" i="2"/>
  <c r="V2" i="2"/>
  <c r="AE2" i="2"/>
  <c r="D2" i="2"/>
  <c r="A2" i="2"/>
  <c r="G37" i="1" l="1"/>
  <c r="G26" i="1"/>
  <c r="G25" i="1"/>
  <c r="G22" i="1"/>
  <c r="G21" i="1"/>
  <c r="G18" i="1"/>
  <c r="G17" i="1"/>
  <c r="G15" i="1"/>
  <c r="G14" i="1"/>
  <c r="AG65" i="2"/>
  <c r="X65" i="2"/>
  <c r="V65" i="2"/>
  <c r="U65" i="2"/>
  <c r="S65" i="2"/>
  <c r="R65" i="2"/>
  <c r="P65" i="2"/>
  <c r="O65" i="2"/>
  <c r="M65" i="2"/>
  <c r="A1" i="2"/>
  <c r="G28" i="1" l="1"/>
  <c r="E11" i="3" s="1"/>
  <c r="G16" i="1"/>
  <c r="G19" i="1"/>
  <c r="G23" i="1" l="1"/>
  <c r="G33" i="1" s="1"/>
  <c r="G39" i="1" l="1"/>
  <c r="G43" i="1"/>
  <c r="E10" i="3"/>
  <c r="E14" i="3" s="1"/>
  <c r="E16" i="3" s="1"/>
  <c r="E25" i="3" s="1"/>
  <c r="G45" i="1" l="1"/>
  <c r="E29" i="3"/>
  <c r="E28" i="3"/>
</calcChain>
</file>

<file path=xl/sharedStrings.xml><?xml version="1.0" encoding="utf-8"?>
<sst xmlns="http://schemas.openxmlformats.org/spreadsheetml/2006/main" count="225" uniqueCount="98">
  <si>
    <t>Steuerfuss im Rechnungsjahr</t>
  </si>
  <si>
    <t>KA HRM2</t>
  </si>
  <si>
    <t>CHF</t>
  </si>
  <si>
    <r>
      <t xml:space="preserve">Kirchensteuern natürlicher Personen
</t>
    </r>
    <r>
      <rPr>
        <i/>
        <sz val="12"/>
        <color theme="1"/>
        <rFont val="Calibri"/>
        <family val="2"/>
        <scheme val="minor"/>
      </rPr>
      <t>(Einkommens- und Vermögenssteuer)</t>
    </r>
  </si>
  <si>
    <t>4000 - 4009</t>
  </si>
  <si>
    <r>
      <t xml:space="preserve">Kirchensteuern juristischer Personen
</t>
    </r>
    <r>
      <rPr>
        <i/>
        <sz val="12"/>
        <color theme="1"/>
        <rFont val="Calibri"/>
        <family val="2"/>
        <scheme val="minor"/>
      </rPr>
      <t>(Ertrags- und Kapitalgewinnsteuer)</t>
    </r>
  </si>
  <si>
    <t>4010 - 4019</t>
  </si>
  <si>
    <r>
      <t xml:space="preserve">Abschreibungen Steuern 
</t>
    </r>
    <r>
      <rPr>
        <i/>
        <sz val="12"/>
        <color theme="1"/>
        <rFont val="Calibri"/>
        <family val="2"/>
        <scheme val="minor"/>
      </rPr>
      <t>(ohne Abschreibung von Zinsen)</t>
    </r>
  </si>
  <si>
    <t>Nettosteuerertrag auf 100% hochgerechnet</t>
  </si>
  <si>
    <t>Berechnung der Zentralsteuer:</t>
  </si>
  <si>
    <t>(Nettosteuerertrag zu 100% x Zentralsteuerfuss)</t>
  </si>
  <si>
    <t>Anzahlung (1/3)</t>
  </si>
  <si>
    <t>bis 30. Juni</t>
  </si>
  <si>
    <t>Schlusszahlung (2/3)</t>
  </si>
  <si>
    <t>bis 31. Oktober</t>
  </si>
  <si>
    <t>Rechtliche Grundlagen:</t>
  </si>
  <si>
    <t>§ 56 und § 57 Landeskirchengesetz (Rechtsbuch 188.22)</t>
  </si>
  <si>
    <r>
      <rPr>
        <u/>
        <sz val="12"/>
        <color theme="1"/>
        <rFont val="Calibri"/>
        <family val="2"/>
        <scheme val="minor"/>
      </rPr>
      <t>Rechtsmittelbelehrung:</t>
    </r>
    <r>
      <rPr>
        <sz val="12"/>
        <color theme="1"/>
        <rFont val="Calibri"/>
        <family val="2"/>
        <scheme val="minor"/>
      </rPr>
      <t xml:space="preserve">
Diese Veranlagung kann gemäss § 49 und § 50 Landeskirchengesetz innerhalb von 20 Tagen bei der Schlichtungsstelle der Katholischen Landeskirche angefochten werden. </t>
    </r>
  </si>
  <si>
    <r>
      <t xml:space="preserve">Hinweis: 
</t>
    </r>
    <r>
      <rPr>
        <sz val="12"/>
        <color theme="1"/>
        <rFont val="Calibri"/>
        <family val="2"/>
        <scheme val="minor"/>
      </rPr>
      <t xml:space="preserve">Die detaillierte Berechnung kann beim Quästorat angefordert werden. 
(E-Mail: quaestorat@kath-tg.ch)
</t>
    </r>
  </si>
  <si>
    <t>Ort und Datum</t>
  </si>
  <si>
    <t>Unterschrift</t>
  </si>
  <si>
    <t>Erträge und Aufwendungen aus dem Rechnungsjahr:</t>
  </si>
  <si>
    <t xml:space="preserve">Katholische  Kirchgemeinde: </t>
  </si>
  <si>
    <t>Steuerfuss im Rechnungsjahr:</t>
  </si>
  <si>
    <t>Steuerfuss im laufenden Jahr:</t>
  </si>
  <si>
    <t>Zentralsteuerfuss:</t>
  </si>
  <si>
    <t xml:space="preserve">Bezeichnung </t>
  </si>
  <si>
    <t>Kontierung HRM2</t>
  </si>
  <si>
    <t>Betrag CHF</t>
  </si>
  <si>
    <t>Einkommenssteuern nat. Personen</t>
  </si>
  <si>
    <t>Vermögenssteuern nat. Personen</t>
  </si>
  <si>
    <t>Total Steuern Nat. Pesonen LJ</t>
  </si>
  <si>
    <t>4000+4001</t>
  </si>
  <si>
    <t>Einkommensteuern nat. Personen aus Vorjahren</t>
  </si>
  <si>
    <t>Vermögenssteuern nat. Personen aus Vorjahren</t>
  </si>
  <si>
    <t>Total Steuern nat. Personen VJ</t>
  </si>
  <si>
    <t>4003+4004</t>
  </si>
  <si>
    <t>Quellensteuern nat. Personen</t>
  </si>
  <si>
    <t>Nachsteuern und Bussen nat. Personen</t>
  </si>
  <si>
    <t>Übrige direkte Steuern nat. Personen (inkl. Steuergutschriften)</t>
  </si>
  <si>
    <t>TOTAL STEUERN NAT. PERSONEN</t>
  </si>
  <si>
    <t>4000-4009</t>
  </si>
  <si>
    <t>Gewinn- und Kapitalsteuern jur. Personen</t>
  </si>
  <si>
    <t>Gewinn- und Kapitalsteuern jur. Personen aus Vorjahren</t>
  </si>
  <si>
    <t>Nachsteuern und Bussen jur. Personen</t>
  </si>
  <si>
    <t>Übrige direkte Steuern jur. Personen</t>
  </si>
  <si>
    <t>TOTAL STEUERN JUR. PERSONEN</t>
  </si>
  <si>
    <t>Steuerabschreibungen nat. Personen</t>
  </si>
  <si>
    <t>3181-911.</t>
  </si>
  <si>
    <t>Steuerabschreibugnen jur. Personen</t>
  </si>
  <si>
    <t>3181-912</t>
  </si>
  <si>
    <t>Total Abschreibungen NP + JP</t>
  </si>
  <si>
    <t>Steurabschreibungen Zinsen</t>
  </si>
  <si>
    <t>3181-913</t>
  </si>
  <si>
    <t>Zinsen +/-</t>
  </si>
  <si>
    <t>Bezugsprovisionen (Steuern)</t>
  </si>
  <si>
    <t>Grundstückgewinnsteuern</t>
  </si>
  <si>
    <t>Steuern zu 100%</t>
  </si>
  <si>
    <t>Kontierung</t>
  </si>
  <si>
    <t>Beträge anlaog den Körperschafts-Steuerabrechnungen erfassen +/-</t>
  </si>
  <si>
    <t>Kostenart /
Funktion</t>
  </si>
  <si>
    <t>HRM2</t>
  </si>
  <si>
    <t>Gemeinde</t>
  </si>
  <si>
    <t>Kanton QST</t>
  </si>
  <si>
    <t>Kanton JP</t>
  </si>
  <si>
    <t>Kanton</t>
  </si>
  <si>
    <t>Laufendes Steuerjahr</t>
  </si>
  <si>
    <t>Betrag in CHF</t>
  </si>
  <si>
    <t>4000 / 911</t>
  </si>
  <si>
    <t>4001 / 911</t>
  </si>
  <si>
    <t>4002 / 911</t>
  </si>
  <si>
    <t>Steuergutschriften</t>
  </si>
  <si>
    <t>4009 / 911</t>
  </si>
  <si>
    <t>4010 / 912</t>
  </si>
  <si>
    <t>4401 / 913</t>
  </si>
  <si>
    <t>Vorjahre</t>
  </si>
  <si>
    <t>Einkommensteuern nat. Personen aus VJ</t>
  </si>
  <si>
    <t>4003 / 911</t>
  </si>
  <si>
    <t>Steuergutschriften aus VJ</t>
  </si>
  <si>
    <t>Vermögenssteuern nat. Personen aus VJ</t>
  </si>
  <si>
    <t>4004 / 911</t>
  </si>
  <si>
    <t>Gewinn- und Kapitalst. jur. Personen aus VJ</t>
  </si>
  <si>
    <t>4011 / 912</t>
  </si>
  <si>
    <t>Abschreibungen / Reaktivierungen</t>
  </si>
  <si>
    <t>3181 / 911</t>
  </si>
  <si>
    <t>Steuerabschreibungen jur. Personen</t>
  </si>
  <si>
    <t>3181 / 912</t>
  </si>
  <si>
    <t>Abschreibungen Zinsen +/-</t>
  </si>
  <si>
    <t>3181 / 913</t>
  </si>
  <si>
    <t>Bussen</t>
  </si>
  <si>
    <t>4005 / 911</t>
  </si>
  <si>
    <t>Übrige direkte Steuern nat. Personen</t>
  </si>
  <si>
    <t>4015 / 912</t>
  </si>
  <si>
    <t>4019 / 912</t>
  </si>
  <si>
    <t>3612 / 913</t>
  </si>
  <si>
    <t>Nettosteuerertrag (Kontrolle)</t>
  </si>
  <si>
    <t xml:space="preserve">Grundstückgewinnsteuern </t>
  </si>
  <si>
    <t>4022 / 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</si>
</sst>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C00000"/>
      <name val="Arial"/>
      <family val="2"/>
    </font>
    <font>
      <b/>
      <sz val="12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i/>
      <sz val="9"/>
      <color theme="1"/>
      <name val="Arial"/>
      <family val="2"/>
    </font>
    <font>
      <sz val="12"/>
      <color theme="9" tint="-0.249977111117893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9"/>
      <color theme="1"/>
      <name val="Arial"/>
      <family val="2"/>
    </font>
    <font>
      <sz val="12"/>
      <color theme="4" tint="-0.249977111117893"/>
      <name val="Arial"/>
      <family val="2"/>
    </font>
    <font>
      <b/>
      <i/>
      <sz val="12"/>
      <color rgb="FFFF0000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9"/>
      <color theme="1"/>
      <name val="Calibri"/>
      <family val="2"/>
      <scheme val="minor"/>
    </font>
    <font>
      <b/>
      <sz val="12"/>
      <name val="Arial"/>
      <family val="2"/>
    </font>
    <font>
      <b/>
      <i/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EFF6EA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rgb="FFF5F9FD"/>
        <bgColor indexed="64"/>
      </patternFill>
    </fill>
    <fill>
      <patternFill patternType="solid">
        <fgColor rgb="FFFDECE3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3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5" borderId="1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/>
    </xf>
    <xf numFmtId="4" fontId="3" fillId="3" borderId="15" xfId="0" applyNumberFormat="1" applyFont="1" applyFill="1" applyBorder="1" applyAlignment="1" applyProtection="1">
      <alignment horizontal="right"/>
      <protection locked="0"/>
    </xf>
    <xf numFmtId="0" fontId="4" fillId="5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" fontId="3" fillId="3" borderId="20" xfId="0" applyNumberFormat="1" applyFont="1" applyFill="1" applyBorder="1" applyAlignment="1" applyProtection="1">
      <alignment horizontal="right" vertical="center"/>
      <protection locked="0"/>
    </xf>
    <xf numFmtId="0" fontId="4" fillId="4" borderId="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4" fontId="3" fillId="4" borderId="15" xfId="0" applyNumberFormat="1" applyFont="1" applyFill="1" applyBorder="1" applyAlignment="1" applyProtection="1">
      <alignment horizontal="right"/>
      <protection locked="0"/>
    </xf>
    <xf numFmtId="4" fontId="3" fillId="4" borderId="24" xfId="0" applyNumberFormat="1" applyFont="1" applyFill="1" applyBorder="1" applyAlignment="1" applyProtection="1">
      <alignment vertical="center"/>
      <protection locked="0"/>
    </xf>
    <xf numFmtId="0" fontId="4" fillId="5" borderId="6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" fontId="3" fillId="4" borderId="20" xfId="0" applyNumberFormat="1" applyFont="1" applyFill="1" applyBorder="1" applyAlignment="1" applyProtection="1">
      <alignment horizontal="right" vertical="center"/>
      <protection locked="0"/>
    </xf>
    <xf numFmtId="4" fontId="3" fillId="4" borderId="25" xfId="0" applyNumberFormat="1" applyFont="1" applyFill="1" applyBorder="1" applyAlignment="1" applyProtection="1">
      <alignment vertical="center"/>
      <protection locked="0"/>
    </xf>
    <xf numFmtId="0" fontId="3" fillId="5" borderId="11" xfId="0" applyFont="1" applyFill="1" applyBorder="1" applyAlignment="1">
      <alignment horizontal="center"/>
    </xf>
    <xf numFmtId="4" fontId="3" fillId="5" borderId="15" xfId="0" applyNumberFormat="1" applyFont="1" applyFill="1" applyBorder="1" applyAlignment="1" applyProtection="1">
      <alignment horizontal="right"/>
      <protection locked="0"/>
    </xf>
    <xf numFmtId="0" fontId="4" fillId="5" borderId="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Border="1" applyAlignment="1">
      <alignment horizontal="center" vertical="center"/>
    </xf>
    <xf numFmtId="0" fontId="8" fillId="0" borderId="0" xfId="0" applyFont="1"/>
    <xf numFmtId="4" fontId="3" fillId="0" borderId="24" xfId="0" applyNumberFormat="1" applyFont="1" applyBorder="1" applyAlignment="1">
      <alignment vertical="center"/>
    </xf>
    <xf numFmtId="4" fontId="3" fillId="0" borderId="2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4" fontId="3" fillId="0" borderId="15" xfId="0" applyNumberFormat="1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left" vertical="center" wrapText="1"/>
    </xf>
    <xf numFmtId="4" fontId="3" fillId="0" borderId="24" xfId="0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 wrapText="1"/>
    </xf>
    <xf numFmtId="0" fontId="2" fillId="0" borderId="7" xfId="0" applyFont="1" applyBorder="1"/>
    <xf numFmtId="0" fontId="10" fillId="7" borderId="15" xfId="0" applyFont="1" applyFill="1" applyBorder="1" applyAlignment="1">
      <alignment horizontal="center"/>
    </xf>
    <xf numFmtId="0" fontId="10" fillId="8" borderId="16" xfId="0" applyFont="1" applyFill="1" applyBorder="1" applyAlignment="1">
      <alignment horizontal="center"/>
    </xf>
    <xf numFmtId="0" fontId="11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/>
    <xf numFmtId="0" fontId="5" fillId="0" borderId="13" xfId="0" applyFont="1" applyBorder="1"/>
    <xf numFmtId="4" fontId="3" fillId="9" borderId="15" xfId="0" applyNumberFormat="1" applyFont="1" applyFill="1" applyBorder="1" applyAlignment="1" applyProtection="1">
      <alignment horizontal="right" vertical="center"/>
      <protection locked="0"/>
    </xf>
    <xf numFmtId="4" fontId="3" fillId="9" borderId="24" xfId="0" applyNumberFormat="1" applyFont="1" applyFill="1" applyBorder="1" applyAlignment="1">
      <alignment vertical="center"/>
    </xf>
    <xf numFmtId="4" fontId="12" fillId="0" borderId="15" xfId="0" applyNumberFormat="1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/>
    </xf>
    <xf numFmtId="4" fontId="3" fillId="5" borderId="24" xfId="0" applyNumberFormat="1" applyFont="1" applyFill="1" applyBorder="1" applyAlignment="1" applyProtection="1">
      <alignment horizontal="right"/>
      <protection locked="0"/>
    </xf>
    <xf numFmtId="0" fontId="5" fillId="0" borderId="22" xfId="0" applyFont="1" applyBorder="1"/>
    <xf numFmtId="0" fontId="10" fillId="8" borderId="11" xfId="0" applyFont="1" applyFill="1" applyBorder="1" applyAlignment="1">
      <alignment horizontal="center"/>
    </xf>
    <xf numFmtId="4" fontId="3" fillId="0" borderId="23" xfId="0" applyNumberFormat="1" applyFont="1" applyBorder="1" applyAlignment="1">
      <alignment vertical="center"/>
    </xf>
    <xf numFmtId="4" fontId="3" fillId="4" borderId="23" xfId="0" applyNumberFormat="1" applyFont="1" applyFill="1" applyBorder="1" applyAlignment="1" applyProtection="1">
      <alignment vertical="center"/>
      <protection locked="0"/>
    </xf>
    <xf numFmtId="4" fontId="3" fillId="5" borderId="23" xfId="0" applyNumberFormat="1" applyFont="1" applyFill="1" applyBorder="1" applyAlignment="1" applyProtection="1">
      <alignment horizontal="right"/>
      <protection locked="0"/>
    </xf>
    <xf numFmtId="4" fontId="3" fillId="0" borderId="23" xfId="0" applyNumberFormat="1" applyFont="1" applyBorder="1" applyAlignment="1" applyProtection="1">
      <alignment vertical="center"/>
      <protection locked="0"/>
    </xf>
    <xf numFmtId="4" fontId="3" fillId="0" borderId="34" xfId="0" applyNumberFormat="1" applyFont="1" applyBorder="1" applyAlignment="1">
      <alignment vertical="center"/>
    </xf>
    <xf numFmtId="4" fontId="3" fillId="4" borderId="34" xfId="0" applyNumberFormat="1" applyFont="1" applyFill="1" applyBorder="1" applyAlignment="1" applyProtection="1">
      <alignment vertical="center"/>
      <protection locked="0"/>
    </xf>
    <xf numFmtId="4" fontId="3" fillId="9" borderId="23" xfId="0" applyNumberFormat="1" applyFont="1" applyFill="1" applyBorder="1" applyAlignment="1">
      <alignment vertical="center"/>
    </xf>
    <xf numFmtId="4" fontId="12" fillId="0" borderId="24" xfId="0" applyNumberFormat="1" applyFont="1" applyBorder="1" applyAlignment="1">
      <alignment horizontal="center" vertical="center"/>
    </xf>
    <xf numFmtId="4" fontId="12" fillId="0" borderId="23" xfId="0" applyNumberFormat="1" applyFont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left" vertical="center" wrapText="1"/>
    </xf>
    <xf numFmtId="0" fontId="2" fillId="10" borderId="12" xfId="0" applyFont="1" applyFill="1" applyBorder="1"/>
    <xf numFmtId="4" fontId="2" fillId="10" borderId="18" xfId="1" applyNumberFormat="1" applyFont="1" applyFill="1" applyBorder="1" applyAlignment="1" applyProtection="1">
      <alignment vertical="center"/>
    </xf>
    <xf numFmtId="4" fontId="2" fillId="10" borderId="19" xfId="1" applyNumberFormat="1" applyFont="1" applyFill="1" applyBorder="1" applyAlignment="1" applyProtection="1">
      <alignment vertical="center"/>
    </xf>
    <xf numFmtId="4" fontId="2" fillId="10" borderId="14" xfId="1" applyNumberFormat="1" applyFont="1" applyFill="1" applyBorder="1" applyAlignment="1" applyProtection="1">
      <alignment vertical="center"/>
    </xf>
    <xf numFmtId="4" fontId="2" fillId="10" borderId="12" xfId="1" applyNumberFormat="1" applyFont="1" applyFill="1" applyBorder="1" applyAlignment="1" applyProtection="1">
      <alignment vertical="center"/>
    </xf>
    <xf numFmtId="0" fontId="10" fillId="8" borderId="24" xfId="0" applyFont="1" applyFill="1" applyBorder="1" applyAlignment="1">
      <alignment horizontal="center"/>
    </xf>
    <xf numFmtId="0" fontId="5" fillId="0" borderId="28" xfId="0" applyFont="1" applyBorder="1"/>
    <xf numFmtId="4" fontId="3" fillId="5" borderId="35" xfId="0" applyNumberFormat="1" applyFont="1" applyFill="1" applyBorder="1" applyAlignment="1" applyProtection="1">
      <alignment horizontal="right" vertical="center"/>
      <protection locked="0"/>
    </xf>
    <xf numFmtId="4" fontId="2" fillId="10" borderId="27" xfId="1" applyNumberFormat="1" applyFont="1" applyFill="1" applyBorder="1" applyAlignment="1" applyProtection="1">
      <alignment vertical="center"/>
    </xf>
    <xf numFmtId="0" fontId="10" fillId="8" borderId="23" xfId="0" applyFont="1" applyFill="1" applyBorder="1" applyAlignment="1">
      <alignment horizontal="center"/>
    </xf>
    <xf numFmtId="4" fontId="2" fillId="10" borderId="26" xfId="1" applyNumberFormat="1" applyFont="1" applyFill="1" applyBorder="1" applyAlignment="1" applyProtection="1">
      <alignment vertical="center"/>
    </xf>
    <xf numFmtId="0" fontId="14" fillId="0" borderId="0" xfId="0" applyFont="1"/>
    <xf numFmtId="0" fontId="4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" fontId="3" fillId="0" borderId="20" xfId="0" applyNumberFormat="1" applyFont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 applyProtection="1">
      <alignment vertical="center"/>
      <protection locked="0"/>
    </xf>
    <xf numFmtId="4" fontId="3" fillId="0" borderId="34" xfId="0" applyNumberFormat="1" applyFont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6" borderId="36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left" vertical="center" wrapText="1"/>
    </xf>
    <xf numFmtId="0" fontId="2" fillId="6" borderId="37" xfId="0" applyFont="1" applyFill="1" applyBorder="1" applyAlignment="1">
      <alignment horizontal="center" vertical="center"/>
    </xf>
    <xf numFmtId="4" fontId="2" fillId="0" borderId="38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" fontId="3" fillId="11" borderId="3" xfId="1" applyNumberFormat="1" applyFont="1" applyFill="1" applyBorder="1" applyAlignment="1">
      <alignment vertical="center"/>
    </xf>
    <xf numFmtId="4" fontId="2" fillId="11" borderId="5" xfId="1" applyNumberFormat="1" applyFont="1" applyFill="1" applyBorder="1" applyAlignment="1">
      <alignment vertical="center"/>
    </xf>
    <xf numFmtId="2" fontId="3" fillId="11" borderId="9" xfId="1" applyNumberFormat="1" applyFont="1" applyFill="1" applyBorder="1" applyAlignment="1">
      <alignment vertical="center"/>
    </xf>
    <xf numFmtId="4" fontId="2" fillId="11" borderId="9" xfId="1" applyNumberFormat="1" applyFont="1" applyFill="1" applyBorder="1" applyAlignme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center" vertical="center"/>
    </xf>
    <xf numFmtId="4" fontId="3" fillId="6" borderId="37" xfId="1" applyNumberFormat="1" applyFont="1" applyFill="1" applyBorder="1" applyAlignment="1" applyProtection="1">
      <alignment horizontal="right" vertical="center"/>
      <protection locked="0"/>
    </xf>
    <xf numFmtId="4" fontId="3" fillId="0" borderId="37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10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11" borderId="23" xfId="0" applyFont="1" applyFill="1" applyBorder="1" applyAlignment="1">
      <alignment horizontal="left" vertical="center" wrapText="1"/>
    </xf>
    <xf numFmtId="0" fontId="3" fillId="11" borderId="0" xfId="0" applyFont="1" applyFill="1" applyAlignment="1">
      <alignment horizontal="left" vertical="center" wrapText="1"/>
    </xf>
    <xf numFmtId="0" fontId="2" fillId="11" borderId="8" xfId="0" applyFont="1" applyFill="1" applyBorder="1" applyAlignment="1">
      <alignment horizontal="left" vertical="center" wrapText="1"/>
    </xf>
    <xf numFmtId="0" fontId="2" fillId="11" borderId="0" xfId="0" applyFont="1" applyFill="1" applyAlignment="1">
      <alignment horizontal="left" vertical="center" wrapText="1"/>
    </xf>
    <xf numFmtId="0" fontId="2" fillId="11" borderId="2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11" borderId="14" xfId="0" applyFont="1" applyFill="1" applyBorder="1" applyAlignment="1">
      <alignment horizontal="left" vertical="center" wrapText="1"/>
    </xf>
    <xf numFmtId="0" fontId="3" fillId="11" borderId="8" xfId="0" applyFont="1" applyFill="1" applyBorder="1" applyAlignment="1">
      <alignment horizontal="left" vertical="center" wrapText="1"/>
    </xf>
    <xf numFmtId="0" fontId="15" fillId="1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" fontId="3" fillId="0" borderId="3" xfId="1" applyNumberFormat="1" applyFont="1" applyFill="1" applyBorder="1" applyAlignment="1">
      <alignment vertical="center"/>
    </xf>
    <xf numFmtId="0" fontId="16" fillId="11" borderId="23" xfId="0" applyFont="1" applyFill="1" applyBorder="1" applyAlignment="1">
      <alignment horizontal="left" vertical="center" wrapText="1"/>
    </xf>
    <xf numFmtId="43" fontId="18" fillId="0" borderId="9" xfId="1" applyFont="1" applyBorder="1" applyAlignment="1">
      <alignment vertical="center"/>
    </xf>
    <xf numFmtId="43" fontId="18" fillId="0" borderId="13" xfId="1" applyFont="1" applyBorder="1" applyAlignment="1">
      <alignment vertical="top"/>
    </xf>
    <xf numFmtId="0" fontId="15" fillId="11" borderId="1" xfId="0" applyFont="1" applyFill="1" applyBorder="1" applyAlignment="1">
      <alignment horizontal="center" vertical="center"/>
    </xf>
    <xf numFmtId="4" fontId="3" fillId="11" borderId="1" xfId="1" applyNumberFormat="1" applyFont="1" applyFill="1" applyBorder="1" applyAlignment="1">
      <alignment vertical="center"/>
    </xf>
    <xf numFmtId="0" fontId="20" fillId="12" borderId="3" xfId="0" applyFont="1" applyFill="1" applyBorder="1" applyAlignment="1">
      <alignment horizontal="center" vertical="center"/>
    </xf>
    <xf numFmtId="4" fontId="2" fillId="12" borderId="3" xfId="1" applyNumberFormat="1" applyFont="1" applyFill="1" applyBorder="1" applyAlignment="1">
      <alignment vertical="center"/>
    </xf>
    <xf numFmtId="0" fontId="4" fillId="0" borderId="0" xfId="0" applyFont="1"/>
    <xf numFmtId="9" fontId="8" fillId="0" borderId="0" xfId="2" applyFont="1" applyAlignment="1">
      <alignment horizontal="left" vertical="center"/>
    </xf>
    <xf numFmtId="10" fontId="8" fillId="0" borderId="0" xfId="0" applyNumberFormat="1" applyFont="1" applyAlignment="1" applyProtection="1">
      <alignment horizontal="center"/>
      <protection locked="0"/>
    </xf>
    <xf numFmtId="0" fontId="22" fillId="0" borderId="0" xfId="0" applyFont="1"/>
    <xf numFmtId="0" fontId="8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2" fillId="0" borderId="0" xfId="1" applyNumberFormat="1" applyFont="1" applyFill="1" applyBorder="1" applyAlignment="1" applyProtection="1">
      <alignment vertical="center"/>
    </xf>
    <xf numFmtId="0" fontId="18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7" fillId="13" borderId="3" xfId="0" applyFont="1" applyFill="1" applyBorder="1" applyAlignment="1">
      <alignment horizontal="center" vertical="center"/>
    </xf>
    <xf numFmtId="4" fontId="26" fillId="13" borderId="3" xfId="1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4" fontId="2" fillId="0" borderId="41" xfId="1" applyNumberFormat="1" applyFont="1" applyFill="1" applyBorder="1" applyAlignment="1" applyProtection="1">
      <alignment vertical="center"/>
    </xf>
    <xf numFmtId="4" fontId="2" fillId="0" borderId="42" xfId="1" applyNumberFormat="1" applyFont="1" applyFill="1" applyBorder="1" applyAlignment="1" applyProtection="1">
      <alignment vertical="center"/>
    </xf>
    <xf numFmtId="0" fontId="3" fillId="0" borderId="43" xfId="0" applyFont="1" applyBorder="1"/>
    <xf numFmtId="4" fontId="3" fillId="0" borderId="44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9" fontId="2" fillId="0" borderId="0" xfId="2" applyFont="1" applyAlignment="1">
      <alignment horizontal="left" vertical="center"/>
    </xf>
    <xf numFmtId="0" fontId="2" fillId="14" borderId="23" xfId="0" applyFont="1" applyFill="1" applyBorder="1" applyAlignment="1">
      <alignment horizontal="left" vertical="center" wrapText="1"/>
    </xf>
    <xf numFmtId="0" fontId="2" fillId="14" borderId="13" xfId="0" applyFont="1" applyFill="1" applyBorder="1" applyAlignment="1">
      <alignment horizontal="left" vertical="center" wrapText="1"/>
    </xf>
    <xf numFmtId="0" fontId="15" fillId="11" borderId="48" xfId="0" applyFont="1" applyFill="1" applyBorder="1" applyAlignment="1">
      <alignment horizontal="center" vertical="center"/>
    </xf>
    <xf numFmtId="4" fontId="3" fillId="11" borderId="48" xfId="1" applyNumberFormat="1" applyFont="1" applyFill="1" applyBorder="1" applyAlignment="1">
      <alignment vertical="center"/>
    </xf>
    <xf numFmtId="0" fontId="2" fillId="14" borderId="3" xfId="0" applyFont="1" applyFill="1" applyBorder="1" applyAlignment="1">
      <alignment horizontal="left" vertical="center"/>
    </xf>
    <xf numFmtId="0" fontId="2" fillId="14" borderId="3" xfId="0" applyFont="1" applyFill="1" applyBorder="1" applyAlignment="1">
      <alignment horizontal="left" vertical="center" wrapText="1"/>
    </xf>
    <xf numFmtId="0" fontId="20" fillId="14" borderId="3" xfId="0" applyFont="1" applyFill="1" applyBorder="1" applyAlignment="1">
      <alignment horizontal="center" vertical="center"/>
    </xf>
    <xf numFmtId="4" fontId="2" fillId="14" borderId="3" xfId="1" applyNumberFormat="1" applyFont="1" applyFill="1" applyBorder="1" applyAlignment="1">
      <alignment vertical="center"/>
    </xf>
    <xf numFmtId="0" fontId="2" fillId="11" borderId="5" xfId="0" applyFont="1" applyFill="1" applyBorder="1" applyAlignment="1">
      <alignment horizontal="left" vertical="center" wrapText="1"/>
    </xf>
    <xf numFmtId="0" fontId="2" fillId="14" borderId="11" xfId="0" applyFont="1" applyFill="1" applyBorder="1" applyAlignment="1">
      <alignment horizontal="left" vertical="center" wrapText="1"/>
    </xf>
    <xf numFmtId="43" fontId="28" fillId="0" borderId="9" xfId="1" applyFont="1" applyBorder="1" applyAlignment="1">
      <alignment vertical="center"/>
    </xf>
    <xf numFmtId="0" fontId="18" fillId="0" borderId="0" xfId="0" applyFont="1" applyAlignment="1">
      <alignment vertic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9" fontId="30" fillId="0" borderId="0" xfId="0" applyNumberFormat="1" applyFont="1" applyAlignment="1" applyProtection="1">
      <alignment horizontal="right" vertical="center"/>
      <protection locked="0"/>
    </xf>
    <xf numFmtId="0" fontId="18" fillId="0" borderId="0" xfId="0" applyFont="1"/>
    <xf numFmtId="0" fontId="18" fillId="0" borderId="8" xfId="0" applyFont="1" applyBorder="1" applyAlignment="1">
      <alignment vertical="center"/>
    </xf>
    <xf numFmtId="0" fontId="18" fillId="0" borderId="10" xfId="0" applyFont="1" applyBorder="1" applyAlignment="1">
      <alignment vertical="top"/>
    </xf>
    <xf numFmtId="0" fontId="18" fillId="0" borderId="34" xfId="0" applyFont="1" applyBorder="1" applyAlignment="1">
      <alignment vertical="top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18" fillId="0" borderId="8" xfId="0" applyFont="1" applyBorder="1" applyAlignment="1">
      <alignment vertical="top"/>
    </xf>
    <xf numFmtId="0" fontId="18" fillId="0" borderId="9" xfId="0" applyFont="1" applyBorder="1" applyAlignment="1">
      <alignment vertical="top"/>
    </xf>
    <xf numFmtId="0" fontId="18" fillId="0" borderId="0" xfId="0" applyFont="1" applyAlignment="1" applyProtection="1">
      <alignment vertical="top"/>
      <protection locked="0"/>
    </xf>
    <xf numFmtId="0" fontId="18" fillId="0" borderId="40" xfId="0" applyFont="1" applyBorder="1"/>
    <xf numFmtId="0" fontId="31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18" fillId="0" borderId="50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10" fontId="2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39" xfId="0" applyFont="1" applyBorder="1" applyAlignment="1">
      <alignment vertical="top"/>
    </xf>
    <xf numFmtId="0" fontId="28" fillId="0" borderId="9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vertical="center"/>
    </xf>
    <xf numFmtId="0" fontId="23" fillId="0" borderId="8" xfId="0" applyFont="1" applyBorder="1" applyAlignment="1">
      <alignment horizontal="left" vertical="top" wrapText="1"/>
    </xf>
    <xf numFmtId="0" fontId="28" fillId="0" borderId="34" xfId="0" applyFont="1" applyBorder="1" applyAlignment="1">
      <alignment vertical="top"/>
    </xf>
    <xf numFmtId="43" fontId="28" fillId="0" borderId="34" xfId="0" applyNumberFormat="1" applyFont="1" applyBorder="1" applyAlignment="1">
      <alignment vertical="top"/>
    </xf>
    <xf numFmtId="0" fontId="31" fillId="0" borderId="34" xfId="0" applyFont="1" applyBorder="1" applyAlignment="1">
      <alignment horizontal="center" vertical="top"/>
    </xf>
    <xf numFmtId="43" fontId="32" fillId="0" borderId="39" xfId="1" applyFont="1" applyBorder="1" applyAlignment="1">
      <alignment vertical="top"/>
    </xf>
    <xf numFmtId="0" fontId="28" fillId="0" borderId="10" xfId="0" applyFont="1" applyBorder="1" applyAlignment="1">
      <alignment vertical="top"/>
    </xf>
    <xf numFmtId="43" fontId="18" fillId="0" borderId="9" xfId="0" applyNumberFormat="1" applyFont="1" applyBorder="1"/>
    <xf numFmtId="43" fontId="18" fillId="0" borderId="39" xfId="0" applyNumberFormat="1" applyFont="1" applyBorder="1" applyAlignment="1">
      <alignment vertical="top"/>
    </xf>
    <xf numFmtId="0" fontId="30" fillId="0" borderId="8" xfId="0" applyFont="1" applyBorder="1" applyAlignment="1">
      <alignment vertical="center"/>
    </xf>
    <xf numFmtId="43" fontId="30" fillId="0" borderId="0" xfId="0" applyNumberFormat="1" applyFont="1" applyAlignment="1">
      <alignment vertical="center"/>
    </xf>
    <xf numFmtId="0" fontId="33" fillId="0" borderId="0" xfId="0" applyFont="1" applyAlignment="1">
      <alignment horizontal="center" vertical="center"/>
    </xf>
    <xf numFmtId="43" fontId="19" fillId="0" borderId="49" xfId="1" applyFont="1" applyBorder="1" applyAlignment="1">
      <alignment vertical="center"/>
    </xf>
    <xf numFmtId="0" fontId="34" fillId="0" borderId="0" xfId="0" applyFont="1" applyAlignment="1">
      <alignment vertical="center"/>
    </xf>
    <xf numFmtId="0" fontId="28" fillId="0" borderId="8" xfId="0" applyFont="1" applyBorder="1" applyAlignment="1">
      <alignment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43" fontId="18" fillId="0" borderId="13" xfId="1" applyFont="1" applyBorder="1" applyAlignment="1">
      <alignment vertical="center"/>
    </xf>
    <xf numFmtId="9" fontId="30" fillId="12" borderId="0" xfId="0" applyNumberFormat="1" applyFont="1" applyFill="1" applyAlignment="1">
      <alignment horizontal="center" vertical="center"/>
    </xf>
    <xf numFmtId="43" fontId="18" fillId="12" borderId="52" xfId="1" applyFont="1" applyFill="1" applyBorder="1" applyAlignment="1" applyProtection="1">
      <alignment vertical="center"/>
      <protection locked="0"/>
    </xf>
    <xf numFmtId="10" fontId="18" fillId="0" borderId="8" xfId="0" applyNumberFormat="1" applyFont="1" applyBorder="1" applyAlignment="1">
      <alignment vertical="center"/>
    </xf>
    <xf numFmtId="9" fontId="18" fillId="0" borderId="0" xfId="2" applyFont="1" applyBorder="1" applyAlignment="1">
      <alignment vertical="center"/>
    </xf>
    <xf numFmtId="0" fontId="18" fillId="0" borderId="8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43" fontId="18" fillId="12" borderId="54" xfId="1" applyFont="1" applyFill="1" applyBorder="1" applyAlignment="1" applyProtection="1">
      <alignment vertical="center" wrapText="1"/>
      <protection locked="0"/>
    </xf>
    <xf numFmtId="43" fontId="18" fillId="0" borderId="53" xfId="1" applyFont="1" applyFill="1" applyBorder="1" applyAlignment="1" applyProtection="1">
      <alignment vertical="center" wrapText="1"/>
      <protection locked="0"/>
    </xf>
    <xf numFmtId="10" fontId="28" fillId="0" borderId="0" xfId="2" applyNumberFormat="1" applyFont="1" applyBorder="1" applyAlignment="1">
      <alignment horizontal="left" vertical="top" wrapText="1"/>
    </xf>
    <xf numFmtId="0" fontId="24" fillId="0" borderId="0" xfId="4" applyFill="1" applyAlignment="1" applyProtection="1">
      <protection locked="0"/>
    </xf>
    <xf numFmtId="0" fontId="23" fillId="0" borderId="0" xfId="0" applyFont="1" applyAlignment="1">
      <alignment vertical="top"/>
    </xf>
    <xf numFmtId="0" fontId="35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top"/>
    </xf>
    <xf numFmtId="0" fontId="35" fillId="0" borderId="0" xfId="0" applyFont="1" applyAlignment="1">
      <alignment vertical="top"/>
    </xf>
    <xf numFmtId="0" fontId="2" fillId="11" borderId="55" xfId="0" applyFont="1" applyFill="1" applyBorder="1" applyAlignment="1">
      <alignment horizontal="left" vertical="center"/>
    </xf>
    <xf numFmtId="0" fontId="15" fillId="11" borderId="26" xfId="0" applyFont="1" applyFill="1" applyBorder="1" applyAlignment="1">
      <alignment horizontal="center" vertical="center"/>
    </xf>
    <xf numFmtId="4" fontId="2" fillId="11" borderId="27" xfId="1" applyNumberFormat="1" applyFont="1" applyFill="1" applyBorder="1" applyAlignment="1">
      <alignment vertical="center"/>
    </xf>
    <xf numFmtId="10" fontId="3" fillId="0" borderId="0" xfId="0" applyNumberFormat="1" applyFont="1" applyAlignment="1">
      <alignment horizontal="left"/>
    </xf>
    <xf numFmtId="4" fontId="2" fillId="0" borderId="57" xfId="1" applyNumberFormat="1" applyFont="1" applyFill="1" applyBorder="1" applyAlignment="1" applyProtection="1">
      <alignment vertical="center"/>
    </xf>
    <xf numFmtId="0" fontId="3" fillId="0" borderId="46" xfId="0" applyFont="1" applyBorder="1"/>
    <xf numFmtId="4" fontId="3" fillId="0" borderId="37" xfId="1" applyNumberFormat="1" applyFont="1" applyFill="1" applyBorder="1" applyAlignment="1" applyProtection="1">
      <alignment horizontal="right" vertical="center"/>
      <protection locked="0"/>
    </xf>
    <xf numFmtId="0" fontId="10" fillId="14" borderId="3" xfId="0" applyFont="1" applyFill="1" applyBorder="1" applyAlignment="1">
      <alignment horizontal="center"/>
    </xf>
    <xf numFmtId="4" fontId="12" fillId="0" borderId="3" xfId="0" applyNumberFormat="1" applyFont="1" applyBorder="1" applyAlignment="1">
      <alignment horizontal="center" vertical="center"/>
    </xf>
    <xf numFmtId="4" fontId="3" fillId="3" borderId="59" xfId="0" applyNumberFormat="1" applyFont="1" applyFill="1" applyBorder="1" applyAlignment="1" applyProtection="1">
      <alignment horizontal="right"/>
      <protection locked="0"/>
    </xf>
    <xf numFmtId="4" fontId="3" fillId="4" borderId="59" xfId="0" applyNumberFormat="1" applyFont="1" applyFill="1" applyBorder="1" applyAlignment="1" applyProtection="1">
      <alignment horizontal="right"/>
      <protection locked="0"/>
    </xf>
    <xf numFmtId="4" fontId="3" fillId="5" borderId="59" xfId="0" applyNumberFormat="1" applyFont="1" applyFill="1" applyBorder="1" applyAlignment="1" applyProtection="1">
      <alignment horizontal="right"/>
      <protection locked="0"/>
    </xf>
    <xf numFmtId="4" fontId="3" fillId="0" borderId="59" xfId="0" applyNumberFormat="1" applyFont="1" applyBorder="1" applyAlignment="1" applyProtection="1">
      <alignment horizontal="right"/>
      <protection locked="0"/>
    </xf>
    <xf numFmtId="4" fontId="3" fillId="3" borderId="60" xfId="0" applyNumberFormat="1" applyFont="1" applyFill="1" applyBorder="1" applyAlignment="1" applyProtection="1">
      <alignment horizontal="right" vertical="center"/>
      <protection locked="0"/>
    </xf>
    <xf numFmtId="4" fontId="3" fillId="4" borderId="60" xfId="0" applyNumberFormat="1" applyFont="1" applyFill="1" applyBorder="1" applyAlignment="1" applyProtection="1">
      <alignment horizontal="right" vertical="center"/>
      <protection locked="0"/>
    </xf>
    <xf numFmtId="4" fontId="3" fillId="0" borderId="60" xfId="0" applyNumberFormat="1" applyFont="1" applyBorder="1" applyAlignment="1" applyProtection="1">
      <alignment horizontal="right" vertical="center"/>
      <protection locked="0"/>
    </xf>
    <xf numFmtId="4" fontId="3" fillId="9" borderId="59" xfId="0" applyNumberFormat="1" applyFont="1" applyFill="1" applyBorder="1" applyAlignment="1" applyProtection="1">
      <alignment horizontal="right" vertical="center"/>
      <protection locked="0"/>
    </xf>
    <xf numFmtId="0" fontId="5" fillId="0" borderId="21" xfId="0" applyFont="1" applyBorder="1"/>
    <xf numFmtId="4" fontId="3" fillId="5" borderId="61" xfId="0" applyNumberFormat="1" applyFont="1" applyFill="1" applyBorder="1" applyAlignment="1" applyProtection="1">
      <alignment horizontal="right" vertical="center"/>
      <protection locked="0"/>
    </xf>
    <xf numFmtId="4" fontId="2" fillId="10" borderId="55" xfId="1" applyNumberFormat="1" applyFont="1" applyFill="1" applyBorder="1" applyAlignment="1" applyProtection="1">
      <alignment vertical="center"/>
    </xf>
    <xf numFmtId="4" fontId="3" fillId="0" borderId="3" xfId="0" applyNumberFormat="1" applyFont="1" applyBorder="1" applyAlignment="1" applyProtection="1">
      <alignment horizontal="right"/>
      <protection locked="0"/>
    </xf>
    <xf numFmtId="4" fontId="3" fillId="5" borderId="3" xfId="0" applyNumberFormat="1" applyFont="1" applyFill="1" applyBorder="1" applyAlignment="1" applyProtection="1">
      <alignment horizontal="right"/>
      <protection locked="0"/>
    </xf>
    <xf numFmtId="4" fontId="3" fillId="3" borderId="6" xfId="0" applyNumberFormat="1" applyFont="1" applyFill="1" applyBorder="1" applyAlignment="1" applyProtection="1">
      <alignment horizontal="right" vertical="center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" fontId="3" fillId="9" borderId="3" xfId="0" applyNumberFormat="1" applyFont="1" applyFill="1" applyBorder="1" applyAlignment="1" applyProtection="1">
      <alignment horizontal="right" vertical="center"/>
      <protection locked="0"/>
    </xf>
    <xf numFmtId="4" fontId="3" fillId="3" borderId="3" xfId="0" applyNumberFormat="1" applyFont="1" applyFill="1" applyBorder="1" applyAlignment="1" applyProtection="1">
      <alignment horizontal="right"/>
      <protection locked="0"/>
    </xf>
    <xf numFmtId="0" fontId="5" fillId="0" borderId="62" xfId="0" applyFont="1" applyBorder="1"/>
    <xf numFmtId="4" fontId="3" fillId="5" borderId="58" xfId="0" applyNumberFormat="1" applyFont="1" applyFill="1" applyBorder="1" applyAlignment="1" applyProtection="1">
      <alignment horizontal="right" vertical="center"/>
      <protection locked="0"/>
    </xf>
    <xf numFmtId="4" fontId="2" fillId="10" borderId="5" xfId="1" applyNumberFormat="1" applyFont="1" applyFill="1" applyBorder="1" applyAlignment="1" applyProtection="1">
      <alignment vertical="center"/>
    </xf>
    <xf numFmtId="4" fontId="2" fillId="11" borderId="0" xfId="1" applyNumberFormat="1" applyFont="1" applyFill="1" applyBorder="1" applyAlignment="1">
      <alignment vertical="center"/>
    </xf>
    <xf numFmtId="0" fontId="28" fillId="0" borderId="0" xfId="0" applyFont="1"/>
    <xf numFmtId="0" fontId="3" fillId="0" borderId="6" xfId="0" applyFont="1" applyBorder="1" applyAlignment="1">
      <alignment horizontal="left" vertical="center" wrapText="1"/>
    </xf>
    <xf numFmtId="4" fontId="5" fillId="0" borderId="0" xfId="0" applyNumberFormat="1" applyFont="1"/>
    <xf numFmtId="0" fontId="35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8" fillId="0" borderId="50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8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3" xfId="0" applyFont="1" applyBorder="1" applyAlignment="1">
      <alignment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2" fillId="11" borderId="12" xfId="0" applyFont="1" applyFill="1" applyBorder="1" applyAlignment="1">
      <alignment horizontal="left" vertical="center" wrapText="1"/>
    </xf>
    <xf numFmtId="0" fontId="2" fillId="11" borderId="26" xfId="0" applyFont="1" applyFill="1" applyBorder="1" applyAlignment="1">
      <alignment horizontal="left" vertical="center" wrapText="1"/>
    </xf>
    <xf numFmtId="0" fontId="16" fillId="11" borderId="11" xfId="0" applyFont="1" applyFill="1" applyBorder="1" applyAlignment="1">
      <alignment horizontal="left" vertical="center" wrapText="1"/>
    </xf>
    <xf numFmtId="0" fontId="16" fillId="11" borderId="2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11" borderId="8" xfId="0" applyFont="1" applyFill="1" applyBorder="1" applyAlignment="1">
      <alignment horizontal="left" vertical="center" wrapText="1"/>
    </xf>
    <xf numFmtId="0" fontId="3" fillId="11" borderId="0" xfId="0" applyFont="1" applyFill="1" applyAlignment="1">
      <alignment horizontal="left" vertical="center" wrapText="1"/>
    </xf>
    <xf numFmtId="0" fontId="3" fillId="11" borderId="11" xfId="0" applyFont="1" applyFill="1" applyBorder="1" applyAlignment="1">
      <alignment horizontal="left" vertical="center" wrapText="1"/>
    </xf>
    <xf numFmtId="0" fontId="3" fillId="11" borderId="23" xfId="0" applyFont="1" applyFill="1" applyBorder="1" applyAlignment="1">
      <alignment horizontal="left" vertical="center" wrapText="1"/>
    </xf>
    <xf numFmtId="0" fontId="3" fillId="11" borderId="13" xfId="0" applyFont="1" applyFill="1" applyBorder="1" applyAlignment="1">
      <alignment horizontal="left" vertical="center" wrapText="1"/>
    </xf>
    <xf numFmtId="0" fontId="3" fillId="11" borderId="45" xfId="0" applyFont="1" applyFill="1" applyBorder="1" applyAlignment="1">
      <alignment horizontal="left" vertical="center" wrapText="1"/>
    </xf>
    <xf numFmtId="0" fontId="3" fillId="11" borderId="46" xfId="0" applyFont="1" applyFill="1" applyBorder="1" applyAlignment="1">
      <alignment horizontal="left" vertical="center" wrapText="1"/>
    </xf>
    <xf numFmtId="0" fontId="3" fillId="11" borderId="47" xfId="0" applyFont="1" applyFill="1" applyBorder="1" applyAlignment="1">
      <alignment horizontal="left" vertical="center" wrapText="1"/>
    </xf>
    <xf numFmtId="0" fontId="2" fillId="12" borderId="11" xfId="0" applyFont="1" applyFill="1" applyBorder="1" applyAlignment="1">
      <alignment horizontal="left" vertical="center" wrapText="1"/>
    </xf>
    <xf numFmtId="0" fontId="2" fillId="12" borderId="23" xfId="0" applyFont="1" applyFill="1" applyBorder="1" applyAlignment="1">
      <alignment horizontal="left" vertical="center" wrapText="1"/>
    </xf>
    <xf numFmtId="0" fontId="2" fillId="12" borderId="13" xfId="0" applyFont="1" applyFill="1" applyBorder="1" applyAlignment="1">
      <alignment horizontal="left" vertical="center" wrapText="1"/>
    </xf>
    <xf numFmtId="0" fontId="21" fillId="11" borderId="11" xfId="0" applyFont="1" applyFill="1" applyBorder="1" applyAlignment="1">
      <alignment horizontal="left" vertical="center" wrapText="1"/>
    </xf>
    <xf numFmtId="0" fontId="21" fillId="11" borderId="23" xfId="0" applyFont="1" applyFill="1" applyBorder="1" applyAlignment="1">
      <alignment horizontal="left" vertical="center" wrapText="1"/>
    </xf>
    <xf numFmtId="0" fontId="21" fillId="11" borderId="13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3" fillId="11" borderId="7" xfId="0" applyFont="1" applyFill="1" applyBorder="1" applyAlignment="1">
      <alignment horizontal="left" vertical="center" wrapText="1"/>
    </xf>
    <xf numFmtId="0" fontId="3" fillId="11" borderId="2" xfId="0" applyFont="1" applyFill="1" applyBorder="1" applyAlignment="1">
      <alignment horizontal="left" vertical="center" wrapText="1"/>
    </xf>
    <xf numFmtId="0" fontId="3" fillId="11" borderId="4" xfId="0" applyFont="1" applyFill="1" applyBorder="1" applyAlignment="1">
      <alignment horizontal="left" vertical="center" wrapText="1"/>
    </xf>
    <xf numFmtId="0" fontId="3" fillId="11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16" fillId="11" borderId="13" xfId="0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26" fillId="13" borderId="11" xfId="0" applyFont="1" applyFill="1" applyBorder="1" applyAlignment="1">
      <alignment horizontal="left" vertical="center" wrapText="1"/>
    </xf>
    <xf numFmtId="0" fontId="26" fillId="13" borderId="23" xfId="0" applyFont="1" applyFill="1" applyBorder="1" applyAlignment="1">
      <alignment horizontal="left" vertical="center" wrapText="1"/>
    </xf>
    <xf numFmtId="0" fontId="26" fillId="13" borderId="13" xfId="0" applyFont="1" applyFill="1" applyBorder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left" vertical="center"/>
      <protection locked="0"/>
    </xf>
    <xf numFmtId="0" fontId="13" fillId="0" borderId="56" xfId="0" applyFont="1" applyBorder="1" applyAlignment="1" applyProtection="1">
      <alignment horizontal="left" vertical="center"/>
      <protection locked="0"/>
    </xf>
    <xf numFmtId="0" fontId="13" fillId="0" borderId="31" xfId="0" applyFont="1" applyBorder="1" applyAlignment="1" applyProtection="1">
      <alignment horizontal="left" vertical="center"/>
      <protection locked="0"/>
    </xf>
  </cellXfs>
  <cellStyles count="5">
    <cellStyle name="Komma" xfId="1" builtinId="3"/>
    <cellStyle name="Komma 2" xfId="3" xr:uid="{00000000-0005-0000-0000-000001000000}"/>
    <cellStyle name="Link" xfId="4" builtinId="8"/>
    <cellStyle name="Prozent" xfId="2" builtinId="5"/>
    <cellStyle name="Standard" xfId="0" builtinId="0"/>
  </cellStyles>
  <dxfs count="47">
    <dxf>
      <fill>
        <patternFill>
          <bgColor rgb="FFFFCDCD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 patternType="none">
          <bgColor auto="1"/>
        </patternFill>
      </fill>
    </dxf>
    <dxf>
      <fill>
        <patternFill>
          <bgColor rgb="FFFFCDCD"/>
        </patternFill>
      </fill>
    </dxf>
    <dxf>
      <fill>
        <patternFill patternType="none">
          <bgColor auto="1"/>
        </patternFill>
      </fill>
    </dxf>
    <dxf>
      <fill>
        <patternFill>
          <bgColor rgb="FFFFCDCD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DCD"/>
        </patternFill>
      </fill>
    </dxf>
    <dxf>
      <fill>
        <patternFill patternType="none">
          <bgColor auto="1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 patternType="none">
          <bgColor auto="1"/>
        </patternFill>
      </fill>
    </dxf>
    <dxf>
      <fill>
        <patternFill>
          <bgColor rgb="FFFFCDCD"/>
        </patternFill>
      </fill>
    </dxf>
    <dxf>
      <fill>
        <patternFill patternType="none">
          <bgColor auto="1"/>
        </patternFill>
      </fill>
    </dxf>
    <dxf>
      <fill>
        <patternFill>
          <bgColor rgb="FFFFCDCD"/>
        </patternFill>
      </fill>
    </dxf>
    <dxf>
      <fill>
        <patternFill patternType="none">
          <bgColor auto="1"/>
        </patternFill>
      </fill>
    </dxf>
    <dxf>
      <fill>
        <patternFill>
          <bgColor rgb="FFFFCDCD"/>
        </patternFill>
      </fill>
    </dxf>
    <dxf>
      <fill>
        <patternFill patternType="none">
          <bgColor auto="1"/>
        </patternFill>
      </fill>
    </dxf>
    <dxf>
      <fill>
        <patternFill>
          <bgColor rgb="FFFFCDCD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DCD"/>
        </patternFill>
      </fill>
    </dxf>
    <dxf>
      <fill>
        <gradientFill degree="90">
          <stop position="0">
            <color theme="0"/>
          </stop>
          <stop position="1">
            <color rgb="FFFABFAC"/>
          </stop>
        </gradientFill>
      </fill>
    </dxf>
    <dxf>
      <fill>
        <gradientFill degree="90">
          <stop position="0">
            <color rgb="FFFFCDCD"/>
          </stop>
          <stop position="1">
            <color rgb="FFFFCDCD"/>
          </stop>
        </gradientFill>
      </fill>
    </dxf>
    <dxf>
      <fill>
        <patternFill patternType="none">
          <bgColor auto="1"/>
        </patternFill>
      </fill>
    </dxf>
    <dxf>
      <fill>
        <patternFill>
          <bgColor rgb="FFFFCDCD"/>
        </patternFill>
      </fill>
    </dxf>
    <dxf>
      <fill>
        <patternFill patternType="none">
          <bgColor auto="1"/>
        </patternFill>
      </fill>
    </dxf>
    <dxf>
      <fill>
        <patternFill>
          <bgColor rgb="FFFFCDCD"/>
        </patternFill>
      </fill>
    </dxf>
    <dxf>
      <fill>
        <patternFill patternType="none">
          <bgColor auto="1"/>
        </patternFill>
      </fill>
    </dxf>
    <dxf>
      <fill>
        <patternFill>
          <bgColor rgb="FFFFCDCD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DCD"/>
      <color rgb="FFFABFAC"/>
      <color rgb="FFF1F7ED"/>
      <color rgb="FFFFE7E7"/>
      <color rgb="FFF5F9FD"/>
      <color rgb="FFFFF9E7"/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zoomScale="96" zoomScaleNormal="96" workbookViewId="0">
      <selection activeCell="G16" sqref="G16"/>
    </sheetView>
  </sheetViews>
  <sheetFormatPr baseColWidth="10" defaultColWidth="11.42578125" defaultRowHeight="15" x14ac:dyDescent="0.25"/>
  <cols>
    <col min="1" max="1" width="6.28515625" customWidth="1"/>
    <col min="2" max="2" width="27.85546875" customWidth="1"/>
    <col min="3" max="3" width="14.42578125" customWidth="1"/>
    <col min="4" max="4" width="12" customWidth="1"/>
    <col min="5" max="5" width="21.7109375" customWidth="1"/>
  </cols>
  <sheetData>
    <row r="1" spans="1:5" ht="15" customHeight="1" x14ac:dyDescent="0.25"/>
    <row r="2" spans="1:5" ht="23.25" x14ac:dyDescent="0.35">
      <c r="A2" s="168" t="str">
        <f>CONCATENATE("Veranlagung Zentralsteuer für das Jahr "&amp; C6+1)</f>
        <v>Veranlagung Zentralsteuer für das Jahr 2025</v>
      </c>
      <c r="D2" s="147"/>
    </row>
    <row r="3" spans="1:5" ht="15" customHeight="1" x14ac:dyDescent="0.25"/>
    <row r="4" spans="1:5" ht="30" customHeight="1" x14ac:dyDescent="0.25">
      <c r="A4" s="261" t="str">
        <f>CONCATENATE("Katholische Kirchgemeinde ",'Schritt 1 &gt; Zusammenfassung'!E7)</f>
        <v xml:space="preserve">Katholische Kirchgemeinde </v>
      </c>
      <c r="B4" s="261"/>
      <c r="C4" s="261"/>
      <c r="D4" s="261"/>
      <c r="E4" s="261"/>
    </row>
    <row r="5" spans="1:5" ht="15" customHeight="1" x14ac:dyDescent="0.25"/>
    <row r="6" spans="1:5" s="169" customFormat="1" ht="20.100000000000001" customHeight="1" x14ac:dyDescent="0.25">
      <c r="A6" s="169" t="s">
        <v>0</v>
      </c>
      <c r="C6" s="170">
        <f>'Schritt 1 &gt; Zusammenfassung'!E5</f>
        <v>2024</v>
      </c>
      <c r="D6" s="211">
        <f>'Schritt 1 &gt; Zusammenfassung'!E8</f>
        <v>0</v>
      </c>
      <c r="E6" s="171"/>
    </row>
    <row r="7" spans="1:5" ht="15" customHeight="1" x14ac:dyDescent="0.25">
      <c r="A7" s="172"/>
      <c r="B7" s="172"/>
      <c r="C7" s="172"/>
      <c r="D7" s="172"/>
      <c r="E7" s="172"/>
    </row>
    <row r="8" spans="1:5" s="148" customFormat="1" ht="19.5" customHeight="1" x14ac:dyDescent="0.25">
      <c r="A8" s="268" t="str">
        <f>CONCATENATE("Bruttoerträge und Aufwendungen im ",C6)</f>
        <v>Bruttoerträge und Aufwendungen im 2024</v>
      </c>
      <c r="B8" s="268"/>
      <c r="C8" s="268"/>
      <c r="D8" s="209" t="s">
        <v>1</v>
      </c>
      <c r="E8" s="209" t="s">
        <v>2</v>
      </c>
    </row>
    <row r="9" spans="1:5" s="148" customFormat="1" ht="6" customHeight="1" x14ac:dyDescent="0.25">
      <c r="A9" s="207"/>
      <c r="B9" s="177"/>
      <c r="C9" s="177"/>
      <c r="D9" s="177"/>
      <c r="E9" s="208"/>
    </row>
    <row r="10" spans="1:5" ht="30" customHeight="1" x14ac:dyDescent="0.25">
      <c r="A10" s="262" t="s">
        <v>3</v>
      </c>
      <c r="B10" s="263"/>
      <c r="C10" s="263"/>
      <c r="D10" s="184" t="s">
        <v>4</v>
      </c>
      <c r="E10" s="212">
        <f>'Schritt 1 &gt; Zusammenfassung'!G23</f>
        <v>0</v>
      </c>
    </row>
    <row r="11" spans="1:5" ht="30" customHeight="1" x14ac:dyDescent="0.25">
      <c r="A11" s="262" t="s">
        <v>5</v>
      </c>
      <c r="B11" s="263"/>
      <c r="C11" s="263"/>
      <c r="D11" s="184" t="s">
        <v>6</v>
      </c>
      <c r="E11" s="212">
        <f>'Schritt 1 &gt; Zusammenfassung'!G28</f>
        <v>0</v>
      </c>
    </row>
    <row r="12" spans="1:5" s="149" customFormat="1" ht="32.25" customHeight="1" x14ac:dyDescent="0.25">
      <c r="A12" s="262" t="s">
        <v>7</v>
      </c>
      <c r="B12" s="263"/>
      <c r="C12" s="263"/>
      <c r="D12" s="185">
        <v>3181</v>
      </c>
      <c r="E12" s="218">
        <f>'Schritt 1 &gt; Zusammenfassung'!G31</f>
        <v>0</v>
      </c>
    </row>
    <row r="13" spans="1:5" s="149" customFormat="1" ht="3" customHeight="1" x14ac:dyDescent="0.25">
      <c r="A13" s="215"/>
      <c r="B13" s="216"/>
      <c r="C13" s="216"/>
      <c r="D13" s="217"/>
      <c r="E13" s="219"/>
    </row>
    <row r="14" spans="1:5" ht="15.75" x14ac:dyDescent="0.25">
      <c r="A14" s="213" t="str">
        <f>CONCATENATE("Nettosteuerertrag bei ",D6*100,"%")</f>
        <v>Nettosteuerertrag bei 0%</v>
      </c>
      <c r="B14" s="214"/>
      <c r="C14" s="167"/>
      <c r="D14" s="188"/>
      <c r="E14" s="210">
        <f>E10+E11+E12</f>
        <v>0</v>
      </c>
    </row>
    <row r="15" spans="1:5" ht="6" customHeight="1" x14ac:dyDescent="0.25">
      <c r="A15" s="173"/>
      <c r="B15" s="167"/>
      <c r="C15" s="167"/>
      <c r="D15" s="188"/>
      <c r="E15" s="130"/>
    </row>
    <row r="16" spans="1:5" ht="16.5" customHeight="1" x14ac:dyDescent="0.25">
      <c r="A16" s="264" t="s">
        <v>8</v>
      </c>
      <c r="B16" s="265"/>
      <c r="C16" s="265"/>
      <c r="D16" s="189"/>
      <c r="E16" s="166" t="e">
        <f>E14/D6</f>
        <v>#DIV/0!</v>
      </c>
    </row>
    <row r="17" spans="1:7" ht="7.5" customHeight="1" x14ac:dyDescent="0.25">
      <c r="A17" s="174"/>
      <c r="B17" s="175"/>
      <c r="C17" s="175"/>
      <c r="D17" s="175"/>
      <c r="E17" s="131"/>
    </row>
    <row r="18" spans="1:7" ht="15" customHeight="1" x14ac:dyDescent="0.25">
      <c r="A18" s="174"/>
      <c r="B18" s="175"/>
      <c r="C18" s="175"/>
      <c r="D18" s="175"/>
      <c r="E18" s="190"/>
    </row>
    <row r="19" spans="1:7" s="148" customFormat="1" ht="18.75" customHeight="1" x14ac:dyDescent="0.25">
      <c r="A19" s="271" t="s">
        <v>9</v>
      </c>
      <c r="B19" s="272"/>
      <c r="C19" s="272"/>
      <c r="D19" s="272"/>
      <c r="E19" s="273"/>
    </row>
    <row r="20" spans="1:7" s="148" customFormat="1" ht="16.5" customHeight="1" x14ac:dyDescent="0.25">
      <c r="A20" s="173" t="s">
        <v>10</v>
      </c>
      <c r="B20" s="167"/>
      <c r="C20" s="167"/>
      <c r="D20" s="176"/>
      <c r="E20" s="191"/>
    </row>
    <row r="21" spans="1:7" s="148" customFormat="1" ht="3.75" customHeight="1" x14ac:dyDescent="0.25">
      <c r="A21" s="192"/>
      <c r="B21" s="176"/>
      <c r="C21" s="176"/>
      <c r="D21" s="176"/>
      <c r="E21" s="191"/>
    </row>
    <row r="22" spans="1:7" s="148" customFormat="1" ht="16.5" customHeight="1" x14ac:dyDescent="0.25">
      <c r="A22" s="266" t="str">
        <f>CONCATENATE("Zentralsteuerfuss ",C6+1,":")</f>
        <v>Zentralsteuerfuss 2025:</v>
      </c>
      <c r="B22" s="267"/>
      <c r="C22" s="220">
        <f>'Schritt 1 &gt; Zusammenfassung'!E11</f>
        <v>0</v>
      </c>
      <c r="D22" s="187"/>
      <c r="E22" s="193"/>
      <c r="G22" s="183"/>
    </row>
    <row r="23" spans="1:7" s="148" customFormat="1" ht="17.25" customHeight="1" x14ac:dyDescent="0.25">
      <c r="A23" s="269" t="str">
        <f>CONCATENATE("(gemäss Synodenbeschluss vom Herbst ",C6,")",)</f>
        <v>(gemäss Synodenbeschluss vom Herbst 2024)</v>
      </c>
      <c r="B23" s="270"/>
      <c r="C23" s="270"/>
      <c r="D23" s="177"/>
      <c r="E23" s="193"/>
    </row>
    <row r="24" spans="1:7" s="148" customFormat="1" ht="4.5" customHeight="1" x14ac:dyDescent="0.25">
      <c r="A24" s="194"/>
      <c r="B24" s="186"/>
      <c r="C24" s="186"/>
      <c r="D24" s="177"/>
      <c r="E24" s="193"/>
    </row>
    <row r="25" spans="1:7" s="206" customFormat="1" ht="16.5" customHeight="1" thickBot="1" x14ac:dyDescent="0.3">
      <c r="A25" s="202" t="str">
        <f>CONCATENATE("Total Zentralsteuer ",C6+1,"")</f>
        <v>Total Zentralsteuer 2025</v>
      </c>
      <c r="B25" s="169"/>
      <c r="C25" s="203"/>
      <c r="D25" s="204"/>
      <c r="E25" s="205" t="e">
        <f>ROUND((E16*C22)/5,2)*5</f>
        <v>#DIV/0!</v>
      </c>
    </row>
    <row r="26" spans="1:7" ht="6" customHeight="1" thickTop="1" x14ac:dyDescent="0.25">
      <c r="A26" s="199"/>
      <c r="B26" s="195"/>
      <c r="C26" s="196"/>
      <c r="D26" s="197"/>
      <c r="E26" s="198"/>
    </row>
    <row r="27" spans="1:7" ht="15" customHeight="1" x14ac:dyDescent="0.25">
      <c r="A27" s="178"/>
      <c r="B27" s="143"/>
      <c r="C27" s="143"/>
      <c r="D27" s="143"/>
      <c r="E27" s="179"/>
    </row>
    <row r="28" spans="1:7" ht="16.5" customHeight="1" x14ac:dyDescent="0.25">
      <c r="A28" s="178" t="s">
        <v>11</v>
      </c>
      <c r="B28" s="143"/>
      <c r="C28" s="256" t="s">
        <v>12</v>
      </c>
      <c r="D28" s="172"/>
      <c r="E28" s="200" t="e">
        <f>ROUND((E25/3)/5,2)*5</f>
        <v>#DIV/0!</v>
      </c>
    </row>
    <row r="29" spans="1:7" ht="16.5" customHeight="1" x14ac:dyDescent="0.25">
      <c r="A29" s="174" t="s">
        <v>13</v>
      </c>
      <c r="B29" s="175"/>
      <c r="C29" s="195" t="s">
        <v>14</v>
      </c>
      <c r="D29" s="175"/>
      <c r="E29" s="201" t="e">
        <f>ROUND((E25*2/3)/5,2)*5</f>
        <v>#DIV/0!</v>
      </c>
    </row>
    <row r="30" spans="1:7" ht="15" customHeight="1" x14ac:dyDescent="0.25">
      <c r="A30" s="143"/>
      <c r="B30" s="143"/>
      <c r="C30" s="143"/>
      <c r="D30" s="143"/>
      <c r="E30" s="143"/>
    </row>
    <row r="31" spans="1:7" ht="15.75" x14ac:dyDescent="0.25">
      <c r="A31" s="225" t="s">
        <v>15</v>
      </c>
      <c r="B31" s="143"/>
      <c r="C31" s="143"/>
      <c r="D31" s="143"/>
      <c r="E31" s="143"/>
    </row>
    <row r="32" spans="1:7" ht="15.75" x14ac:dyDescent="0.25">
      <c r="A32" s="143" t="s">
        <v>16</v>
      </c>
      <c r="B32" s="143"/>
      <c r="C32" s="143"/>
      <c r="D32" s="143"/>
      <c r="E32" s="143"/>
    </row>
    <row r="33" spans="1:5" ht="15" customHeight="1" x14ac:dyDescent="0.25">
      <c r="A33" s="143"/>
      <c r="B33" s="143"/>
      <c r="C33" s="143"/>
      <c r="D33" s="143"/>
      <c r="E33" s="143"/>
    </row>
    <row r="34" spans="1:5" ht="49.5" customHeight="1" x14ac:dyDescent="0.25">
      <c r="A34" s="274" t="s">
        <v>17</v>
      </c>
      <c r="B34" s="274"/>
      <c r="C34" s="274"/>
      <c r="D34" s="274"/>
      <c r="E34" s="274"/>
    </row>
    <row r="35" spans="1:5" ht="15" customHeight="1" x14ac:dyDescent="0.25">
      <c r="A35" s="172"/>
      <c r="B35" s="172"/>
      <c r="C35" s="172"/>
      <c r="D35" s="172"/>
      <c r="E35" s="172"/>
    </row>
    <row r="36" spans="1:5" ht="51.75" customHeight="1" x14ac:dyDescent="0.25">
      <c r="A36" s="259" t="s">
        <v>18</v>
      </c>
      <c r="B36" s="260"/>
      <c r="C36" s="260"/>
      <c r="D36" s="260"/>
      <c r="E36" s="260"/>
    </row>
    <row r="37" spans="1:5" ht="15" customHeight="1" x14ac:dyDescent="0.25">
      <c r="A37" s="223"/>
      <c r="B37" s="224"/>
      <c r="C37" s="224"/>
      <c r="D37" s="224"/>
      <c r="E37" s="224"/>
    </row>
    <row r="38" spans="1:5" ht="15" customHeight="1" x14ac:dyDescent="0.25">
      <c r="A38" s="172" t="s">
        <v>19</v>
      </c>
      <c r="B38" s="172"/>
      <c r="C38" s="180"/>
      <c r="D38" s="172"/>
      <c r="E38" s="221"/>
    </row>
    <row r="39" spans="1:5" ht="15.75" x14ac:dyDescent="0.25">
      <c r="A39" s="181"/>
      <c r="B39" s="181"/>
      <c r="C39" s="172"/>
      <c r="D39" s="181"/>
      <c r="E39" s="181"/>
    </row>
    <row r="40" spans="1:5" ht="15.75" x14ac:dyDescent="0.25">
      <c r="A40" s="172"/>
      <c r="B40" s="182"/>
      <c r="C40" s="182"/>
      <c r="D40" s="143" t="s">
        <v>20</v>
      </c>
      <c r="E40" s="182"/>
    </row>
    <row r="41" spans="1:5" x14ac:dyDescent="0.25">
      <c r="B41" s="144"/>
      <c r="C41" s="144"/>
      <c r="D41" s="222"/>
      <c r="E41" s="144"/>
    </row>
  </sheetData>
  <mergeCells count="11">
    <mergeCell ref="A36:E36"/>
    <mergeCell ref="A4:E4"/>
    <mergeCell ref="A10:C10"/>
    <mergeCell ref="A11:C11"/>
    <mergeCell ref="A12:C12"/>
    <mergeCell ref="A16:C16"/>
    <mergeCell ref="A22:B22"/>
    <mergeCell ref="A8:C8"/>
    <mergeCell ref="A23:C23"/>
    <mergeCell ref="A19:E19"/>
    <mergeCell ref="A34:E34"/>
  </mergeCells>
  <conditionalFormatting sqref="E10:E11">
    <cfRule type="cellIs" dxfId="46" priority="12" operator="lessThan">
      <formula>0</formula>
    </cfRule>
  </conditionalFormatting>
  <pageMargins left="0.70866141732283472" right="0.70866141732283472" top="1.3779527559055118" bottom="0.59055118110236227" header="0.31496062992125984" footer="0.31496062992125984"/>
  <pageSetup paperSize="9" orientation="portrait" r:id="rId1"/>
  <headerFooter>
    <oddHeader>&amp;L&amp;G
&amp;10Franziskus-Weg 3
8570 Weinfelden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G46"/>
  <sheetViews>
    <sheetView zoomScaleNormal="100" workbookViewId="0">
      <selection activeCell="E6" sqref="E6"/>
    </sheetView>
  </sheetViews>
  <sheetFormatPr baseColWidth="10" defaultColWidth="11.42578125" defaultRowHeight="15" x14ac:dyDescent="0.2"/>
  <cols>
    <col min="1" max="1" width="11.42578125" style="2"/>
    <col min="2" max="2" width="12.7109375" style="2" bestFit="1" customWidth="1"/>
    <col min="3" max="3" width="17.140625" style="2" customWidth="1"/>
    <col min="4" max="4" width="10.7109375" style="2" customWidth="1"/>
    <col min="5" max="5" width="22" style="2" customWidth="1"/>
    <col min="6" max="6" width="14.28515625" style="2" customWidth="1"/>
    <col min="7" max="7" width="16.5703125" style="2" customWidth="1"/>
    <col min="8" max="16384" width="11.42578125" style="2"/>
  </cols>
  <sheetData>
    <row r="1" spans="1:7" x14ac:dyDescent="0.2">
      <c r="F1" s="301"/>
      <c r="G1" s="301"/>
    </row>
    <row r="2" spans="1:7" x14ac:dyDescent="0.2">
      <c r="F2" s="114"/>
      <c r="G2" s="114"/>
    </row>
    <row r="3" spans="1:7" s="101" customFormat="1" ht="21" customHeight="1" x14ac:dyDescent="0.25">
      <c r="A3" s="101" t="str">
        <f>CONCATENATE("Zusammenfassung Zentralsteuerabrechnung "&amp;E5+1)</f>
        <v>Zusammenfassung Zentralsteuerabrechnung 2025</v>
      </c>
    </row>
    <row r="4" spans="1:7" s="101" customFormat="1" ht="21" customHeight="1" x14ac:dyDescent="0.25"/>
    <row r="5" spans="1:7" ht="15.75" x14ac:dyDescent="0.25">
      <c r="A5" s="2" t="s">
        <v>21</v>
      </c>
      <c r="E5" s="123">
        <v>2024</v>
      </c>
      <c r="F5" s="116"/>
      <c r="G5" s="87" t="str">
        <f>IF(ISBLANK(#REF!),"◄ 3. Massgebendes Rechnungsjahr, vierstellig z.B. 2020","")</f>
        <v/>
      </c>
    </row>
    <row r="6" spans="1:7" ht="15.75" customHeight="1" x14ac:dyDescent="0.25">
      <c r="D6" s="96"/>
      <c r="E6" s="96"/>
      <c r="F6" s="96"/>
      <c r="G6" s="96"/>
    </row>
    <row r="7" spans="1:7" s="101" customFormat="1" ht="21" customHeight="1" x14ac:dyDescent="0.25">
      <c r="A7" s="101" t="s">
        <v>22</v>
      </c>
      <c r="C7" s="102"/>
      <c r="D7" s="102"/>
      <c r="E7" s="309"/>
      <c r="F7" s="309"/>
      <c r="G7" s="309"/>
    </row>
    <row r="8" spans="1:7" ht="15.75" x14ac:dyDescent="0.25">
      <c r="A8" s="2" t="s">
        <v>23</v>
      </c>
      <c r="E8" s="155"/>
      <c r="F8" s="115"/>
      <c r="G8" s="87"/>
    </row>
    <row r="9" spans="1:7" s="136" customFormat="1" x14ac:dyDescent="0.2">
      <c r="A9" s="136" t="s">
        <v>24</v>
      </c>
      <c r="E9" s="137"/>
      <c r="F9" s="138"/>
      <c r="G9" s="139"/>
    </row>
    <row r="11" spans="1:7" x14ac:dyDescent="0.2">
      <c r="A11" s="2" t="s">
        <v>25</v>
      </c>
      <c r="E11" s="229"/>
    </row>
    <row r="13" spans="1:7" ht="24.75" customHeight="1" x14ac:dyDescent="0.2">
      <c r="A13" s="103" t="s">
        <v>26</v>
      </c>
      <c r="B13" s="104"/>
      <c r="C13" s="104"/>
      <c r="D13" s="104"/>
      <c r="E13" s="104"/>
      <c r="F13" s="109" t="s">
        <v>27</v>
      </c>
      <c r="G13" s="117" t="s">
        <v>28</v>
      </c>
    </row>
    <row r="14" spans="1:7" ht="18" customHeight="1" x14ac:dyDescent="0.2">
      <c r="A14" s="277" t="s">
        <v>29</v>
      </c>
      <c r="B14" s="278"/>
      <c r="C14" s="278"/>
      <c r="D14" s="278"/>
      <c r="E14" s="118"/>
      <c r="F14" s="110">
        <v>4000</v>
      </c>
      <c r="G14" s="105">
        <f>SUM(Einkommenssteuern_nat.Pers._4000)</f>
        <v>0</v>
      </c>
    </row>
    <row r="15" spans="1:7" ht="18" customHeight="1" x14ac:dyDescent="0.2">
      <c r="A15" s="277" t="s">
        <v>30</v>
      </c>
      <c r="B15" s="278"/>
      <c r="C15" s="278"/>
      <c r="D15" s="278"/>
      <c r="E15" s="118"/>
      <c r="F15" s="110">
        <v>4001</v>
      </c>
      <c r="G15" s="105">
        <f>SUM(Vermögenssteuern_nat.Pers._4001)</f>
        <v>0</v>
      </c>
    </row>
    <row r="16" spans="1:7" s="1" customFormat="1" ht="18" customHeight="1" x14ac:dyDescent="0.25">
      <c r="A16" s="288" t="s">
        <v>31</v>
      </c>
      <c r="B16" s="289"/>
      <c r="C16" s="289"/>
      <c r="D16" s="289"/>
      <c r="E16" s="290"/>
      <c r="F16" s="134" t="s">
        <v>32</v>
      </c>
      <c r="G16" s="135">
        <f>G14+G15</f>
        <v>0</v>
      </c>
    </row>
    <row r="17" spans="1:7" ht="18" customHeight="1" x14ac:dyDescent="0.2">
      <c r="A17" s="277" t="s">
        <v>33</v>
      </c>
      <c r="B17" s="278"/>
      <c r="C17" s="278"/>
      <c r="D17" s="278"/>
      <c r="E17" s="129"/>
      <c r="F17" s="110">
        <v>4003</v>
      </c>
      <c r="G17" s="105">
        <f>SUM(Einkommenssteuern_nat.Pers.VJ_4003)</f>
        <v>0</v>
      </c>
    </row>
    <row r="18" spans="1:7" ht="18" customHeight="1" x14ac:dyDescent="0.2">
      <c r="A18" s="277" t="s">
        <v>34</v>
      </c>
      <c r="B18" s="278"/>
      <c r="C18" s="278"/>
      <c r="D18" s="278"/>
      <c r="E18" s="302"/>
      <c r="F18" s="110">
        <v>4004</v>
      </c>
      <c r="G18" s="105">
        <f>SUM(Vermögenssteuern_nat.Pers.VJ_4004)</f>
        <v>0</v>
      </c>
    </row>
    <row r="19" spans="1:7" ht="18" customHeight="1" x14ac:dyDescent="0.2">
      <c r="A19" s="288" t="s">
        <v>35</v>
      </c>
      <c r="B19" s="289"/>
      <c r="C19" s="289"/>
      <c r="D19" s="289"/>
      <c r="E19" s="290"/>
      <c r="F19" s="134" t="s">
        <v>36</v>
      </c>
      <c r="G19" s="135">
        <f>G17+G18</f>
        <v>0</v>
      </c>
    </row>
    <row r="20" spans="1:7" ht="18" customHeight="1" x14ac:dyDescent="0.2">
      <c r="A20" s="277" t="s">
        <v>37</v>
      </c>
      <c r="B20" s="278"/>
      <c r="C20" s="278"/>
      <c r="D20" s="278"/>
      <c r="E20" s="129"/>
      <c r="F20" s="110">
        <v>4002</v>
      </c>
      <c r="G20" s="105">
        <f>SUM(Quellensteuern_nat.Pers._4002)</f>
        <v>0</v>
      </c>
    </row>
    <row r="21" spans="1:7" ht="18" customHeight="1" x14ac:dyDescent="0.2">
      <c r="A21" s="303" t="s">
        <v>38</v>
      </c>
      <c r="B21" s="304"/>
      <c r="C21" s="304"/>
      <c r="D21" s="304"/>
      <c r="E21" s="305"/>
      <c r="F21" s="127">
        <v>4005</v>
      </c>
      <c r="G21" s="128">
        <f>SUM(Nachsteuern_Bussen_4005)</f>
        <v>0</v>
      </c>
    </row>
    <row r="22" spans="1:7" ht="18" customHeight="1" x14ac:dyDescent="0.2">
      <c r="A22" s="303" t="s">
        <v>39</v>
      </c>
      <c r="B22" s="304"/>
      <c r="C22" s="304"/>
      <c r="D22" s="304"/>
      <c r="E22" s="305"/>
      <c r="F22" s="127">
        <v>4009</v>
      </c>
      <c r="G22" s="128">
        <f>SUM(Übrige_direkte_Steuern_nat.Pers._4009)</f>
        <v>0</v>
      </c>
    </row>
    <row r="23" spans="1:7" ht="18" customHeight="1" x14ac:dyDescent="0.2">
      <c r="A23" s="288" t="s">
        <v>40</v>
      </c>
      <c r="B23" s="289"/>
      <c r="C23" s="289"/>
      <c r="D23" s="289"/>
      <c r="E23" s="290"/>
      <c r="F23" s="126" t="s">
        <v>41</v>
      </c>
      <c r="G23" s="135">
        <f>G16+G19+G21+G22+G20</f>
        <v>0</v>
      </c>
    </row>
    <row r="24" spans="1:7" ht="18" customHeight="1" x14ac:dyDescent="0.2">
      <c r="A24" s="294" t="s">
        <v>42</v>
      </c>
      <c r="B24" s="295"/>
      <c r="C24" s="295"/>
      <c r="D24" s="295"/>
      <c r="E24" s="296"/>
      <c r="F24" s="127">
        <v>4010</v>
      </c>
      <c r="G24" s="128">
        <f>SUM(Gewinn_Kapitalsteuern_jur.Pers._4010)</f>
        <v>0</v>
      </c>
    </row>
    <row r="25" spans="1:7" ht="18" customHeight="1" x14ac:dyDescent="0.2">
      <c r="A25" s="294" t="s">
        <v>43</v>
      </c>
      <c r="B25" s="295"/>
      <c r="C25" s="295"/>
      <c r="D25" s="295"/>
      <c r="E25" s="296"/>
      <c r="F25" s="127">
        <v>4011</v>
      </c>
      <c r="G25" s="128">
        <f>SUM(Gewinn_Kapitalsteuern_jur.Pers.VJ_4011)</f>
        <v>0</v>
      </c>
    </row>
    <row r="26" spans="1:7" ht="18" customHeight="1" x14ac:dyDescent="0.2">
      <c r="A26" s="291" t="s">
        <v>44</v>
      </c>
      <c r="B26" s="292"/>
      <c r="C26" s="292"/>
      <c r="D26" s="292"/>
      <c r="E26" s="293"/>
      <c r="F26" s="110">
        <v>4015</v>
      </c>
      <c r="G26" s="105">
        <f>SUM(Nachsteuern_Bussen_jur.Pers._4015)</f>
        <v>0</v>
      </c>
    </row>
    <row r="27" spans="1:7" ht="18" customHeight="1" x14ac:dyDescent="0.2">
      <c r="A27" s="291" t="s">
        <v>45</v>
      </c>
      <c r="B27" s="292"/>
      <c r="C27" s="292"/>
      <c r="D27" s="292"/>
      <c r="E27" s="293"/>
      <c r="F27" s="110">
        <v>4019</v>
      </c>
      <c r="G27" s="105">
        <f>SUM(Übrige_direkte_Steuern_jur.Pers._4019)</f>
        <v>0</v>
      </c>
    </row>
    <row r="28" spans="1:7" ht="18" customHeight="1" x14ac:dyDescent="0.2">
      <c r="A28" s="306" t="s">
        <v>46</v>
      </c>
      <c r="B28" s="307"/>
      <c r="C28" s="307"/>
      <c r="D28" s="307"/>
      <c r="E28" s="308"/>
      <c r="F28" s="145"/>
      <c r="G28" s="146">
        <f>SUM(G24:G27)</f>
        <v>0</v>
      </c>
    </row>
    <row r="29" spans="1:7" ht="18" customHeight="1" x14ac:dyDescent="0.2">
      <c r="A29" s="282" t="s">
        <v>47</v>
      </c>
      <c r="B29" s="283"/>
      <c r="C29" s="283"/>
      <c r="D29" s="283"/>
      <c r="E29" s="284"/>
      <c r="F29" s="110" t="s">
        <v>48</v>
      </c>
      <c r="G29" s="105">
        <f>SUM(AbschreibungenNP_3181_911)</f>
        <v>0</v>
      </c>
    </row>
    <row r="30" spans="1:7" ht="18" customHeight="1" x14ac:dyDescent="0.2">
      <c r="A30" s="297" t="s">
        <v>49</v>
      </c>
      <c r="B30" s="298"/>
      <c r="C30" s="298"/>
      <c r="D30" s="298"/>
      <c r="E30" s="299"/>
      <c r="F30" s="132" t="s">
        <v>50</v>
      </c>
      <c r="G30" s="133">
        <f>SUM(AbschreibungenJP_3181_912)</f>
        <v>0</v>
      </c>
    </row>
    <row r="31" spans="1:7" ht="18" customHeight="1" x14ac:dyDescent="0.2">
      <c r="A31" s="160" t="s">
        <v>51</v>
      </c>
      <c r="B31" s="161"/>
      <c r="C31" s="165"/>
      <c r="D31" s="156"/>
      <c r="E31" s="157"/>
      <c r="F31" s="162"/>
      <c r="G31" s="163">
        <f>G29+G30</f>
        <v>0</v>
      </c>
    </row>
    <row r="32" spans="1:7" ht="6" customHeight="1" thickBot="1" x14ac:dyDescent="0.25"/>
    <row r="33" spans="1:7" ht="18" customHeight="1" thickBot="1" x14ac:dyDescent="0.25">
      <c r="A33" s="275" t="str">
        <f>"Nettosteuerertrag ohne Abschreibungen Zinsen und ohne Zinsen"</f>
        <v>Nettosteuerertrag ohne Abschreibungen Zinsen und ohne Zinsen</v>
      </c>
      <c r="B33" s="276"/>
      <c r="C33" s="276"/>
      <c r="D33" s="276"/>
      <c r="E33" s="276"/>
      <c r="F33" s="164"/>
      <c r="G33" s="106">
        <f>G23+G28+G31</f>
        <v>0</v>
      </c>
    </row>
    <row r="34" spans="1:7" ht="7.5" customHeight="1" x14ac:dyDescent="0.2">
      <c r="A34" s="280"/>
      <c r="B34" s="281"/>
      <c r="C34" s="281"/>
      <c r="D34" s="119"/>
      <c r="E34" s="119"/>
      <c r="F34" s="119"/>
      <c r="G34" s="107"/>
    </row>
    <row r="35" spans="1:7" ht="18" customHeight="1" x14ac:dyDescent="0.2">
      <c r="A35" s="282" t="s">
        <v>52</v>
      </c>
      <c r="B35" s="283"/>
      <c r="C35" s="283"/>
      <c r="D35" s="283"/>
      <c r="E35" s="284"/>
      <c r="F35" s="132" t="s">
        <v>53</v>
      </c>
      <c r="G35" s="133">
        <f>SUM(AbschreibungenZinsen_3181_913)</f>
        <v>0</v>
      </c>
    </row>
    <row r="36" spans="1:7" ht="18" customHeight="1" x14ac:dyDescent="0.2">
      <c r="A36" s="300" t="s">
        <v>54</v>
      </c>
      <c r="B36" s="300"/>
      <c r="C36" s="300"/>
      <c r="D36" s="300"/>
      <c r="E36" s="300"/>
      <c r="F36" s="110">
        <v>4401</v>
      </c>
      <c r="G36" s="105">
        <f>SUM(Zinsen_4401)</f>
        <v>0</v>
      </c>
    </row>
    <row r="37" spans="1:7" ht="18" customHeight="1" thickBot="1" x14ac:dyDescent="0.25">
      <c r="A37" s="285" t="s">
        <v>55</v>
      </c>
      <c r="B37" s="286"/>
      <c r="C37" s="286"/>
      <c r="D37" s="286"/>
      <c r="E37" s="287"/>
      <c r="F37" s="158">
        <v>3612</v>
      </c>
      <c r="G37" s="159">
        <f>SUM(Bezugsprovision_3612)</f>
        <v>0</v>
      </c>
    </row>
    <row r="38" spans="1:7" ht="3.75" customHeight="1" thickBot="1" x14ac:dyDescent="0.25">
      <c r="A38" s="125"/>
      <c r="B38" s="119"/>
      <c r="C38" s="119"/>
      <c r="D38" s="119"/>
      <c r="E38" s="119"/>
      <c r="F38" s="119"/>
      <c r="G38" s="107"/>
    </row>
    <row r="39" spans="1:7" ht="15.75" customHeight="1" thickBot="1" x14ac:dyDescent="0.25">
      <c r="A39" s="275" t="str">
        <f>"Total Nettosteuerertrag"</f>
        <v>Total Nettosteuerertrag</v>
      </c>
      <c r="B39" s="276"/>
      <c r="C39" s="276"/>
      <c r="D39" s="122"/>
      <c r="E39" s="122"/>
      <c r="F39" s="124"/>
      <c r="G39" s="106">
        <f>G33+G36+G35+G37</f>
        <v>0</v>
      </c>
    </row>
    <row r="40" spans="1:7" ht="7.5" customHeight="1" thickBot="1" x14ac:dyDescent="0.25">
      <c r="A40" s="125"/>
      <c r="B40" s="119"/>
      <c r="C40" s="119"/>
      <c r="D40" s="119"/>
      <c r="E40" s="119"/>
      <c r="F40" s="119"/>
      <c r="G40" s="107"/>
    </row>
    <row r="41" spans="1:7" s="1" customFormat="1" ht="18" customHeight="1" thickBot="1" x14ac:dyDescent="0.3">
      <c r="A41" s="275" t="s">
        <v>56</v>
      </c>
      <c r="B41" s="276"/>
      <c r="C41" s="276"/>
      <c r="D41" s="276"/>
      <c r="E41" s="122"/>
      <c r="F41" s="111">
        <v>4022</v>
      </c>
      <c r="G41" s="106">
        <f>SUM(Grundstückgewinnsteuern_4022)</f>
        <v>0</v>
      </c>
    </row>
    <row r="42" spans="1:7" s="1" customFormat="1" ht="7.5" customHeight="1" thickBot="1" x14ac:dyDescent="0.3">
      <c r="A42" s="120"/>
      <c r="B42" s="121"/>
      <c r="C42" s="121"/>
      <c r="D42" s="121"/>
      <c r="E42" s="121"/>
      <c r="F42" s="121"/>
      <c r="G42" s="108"/>
    </row>
    <row r="43" spans="1:7" s="1" customFormat="1" ht="15.75" customHeight="1" thickBot="1" x14ac:dyDescent="0.3">
      <c r="A43" s="226" t="s">
        <v>57</v>
      </c>
      <c r="B43" s="122"/>
      <c r="C43" s="122"/>
      <c r="D43" s="122"/>
      <c r="E43" s="122"/>
      <c r="F43" s="227"/>
      <c r="G43" s="228" t="e">
        <f>ROUND((G33/E8)/5,2)*5</f>
        <v>#DIV/0!</v>
      </c>
    </row>
    <row r="44" spans="1:7" s="1" customFormat="1" ht="7.5" customHeight="1" thickBot="1" x14ac:dyDescent="0.3">
      <c r="A44" s="121"/>
      <c r="B44" s="121"/>
      <c r="C44" s="121"/>
      <c r="D44" s="121"/>
      <c r="E44" s="121"/>
      <c r="F44" s="121"/>
      <c r="G44" s="255"/>
    </row>
    <row r="45" spans="1:7" s="1" customFormat="1" ht="15.75" customHeight="1" thickBot="1" x14ac:dyDescent="0.3">
      <c r="A45" s="226" t="str">
        <f>CONCATENATE("ZENTRALSTEUER ",E5+1,"")</f>
        <v>ZENTRALSTEUER 2025</v>
      </c>
      <c r="B45" s="122"/>
      <c r="C45" s="122"/>
      <c r="D45" s="122"/>
      <c r="E45" s="122"/>
      <c r="F45" s="227"/>
      <c r="G45" s="228" t="e">
        <f>ROUND((G43*E11)/5,2)*5</f>
        <v>#DIV/0!</v>
      </c>
    </row>
    <row r="46" spans="1:7" x14ac:dyDescent="0.2">
      <c r="A46" s="279"/>
      <c r="B46" s="279"/>
      <c r="C46" s="279"/>
      <c r="D46" s="35"/>
      <c r="E46" s="35"/>
      <c r="F46" s="35"/>
      <c r="G46" s="7"/>
    </row>
  </sheetData>
  <sheetProtection insertColumns="0" deleteRows="0"/>
  <mergeCells count="27">
    <mergeCell ref="F1:G1"/>
    <mergeCell ref="A18:E18"/>
    <mergeCell ref="A21:E21"/>
    <mergeCell ref="A22:E22"/>
    <mergeCell ref="A28:E28"/>
    <mergeCell ref="A25:E25"/>
    <mergeCell ref="A14:D14"/>
    <mergeCell ref="A15:D15"/>
    <mergeCell ref="A16:E16"/>
    <mergeCell ref="A20:D20"/>
    <mergeCell ref="A23:E23"/>
    <mergeCell ref="E7:G7"/>
    <mergeCell ref="A41:D41"/>
    <mergeCell ref="A17:D17"/>
    <mergeCell ref="A46:C46"/>
    <mergeCell ref="A34:C34"/>
    <mergeCell ref="A29:E29"/>
    <mergeCell ref="A37:E37"/>
    <mergeCell ref="A19:E19"/>
    <mergeCell ref="A39:C39"/>
    <mergeCell ref="A26:E26"/>
    <mergeCell ref="A27:E27"/>
    <mergeCell ref="A35:E35"/>
    <mergeCell ref="A33:E33"/>
    <mergeCell ref="A24:E24"/>
    <mergeCell ref="A30:E30"/>
    <mergeCell ref="A36:E36"/>
  </mergeCells>
  <conditionalFormatting sqref="E5">
    <cfRule type="expression" dxfId="45" priority="3">
      <formula>$E$5=""</formula>
    </cfRule>
    <cfRule type="expression" dxfId="44" priority="4">
      <formula>$E$5&lt;&gt;""</formula>
    </cfRule>
  </conditionalFormatting>
  <conditionalFormatting sqref="E7">
    <cfRule type="expression" dxfId="43" priority="5">
      <formula>$E$7=""</formula>
    </cfRule>
    <cfRule type="expression" dxfId="42" priority="6">
      <formula>$E$7&lt;&gt;""</formula>
    </cfRule>
  </conditionalFormatting>
  <conditionalFormatting sqref="E8">
    <cfRule type="expression" dxfId="41" priority="12">
      <formula>$E$8=""</formula>
    </cfRule>
    <cfRule type="expression" dxfId="40" priority="13">
      <formula>$E$8&lt;&gt;""</formula>
    </cfRule>
  </conditionalFormatting>
  <conditionalFormatting sqref="E9">
    <cfRule type="expression" dxfId="39" priority="1">
      <formula>$E$9=""</formula>
    </cfRule>
    <cfRule type="expression" dxfId="38" priority="2">
      <formula>$E$9=""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G73"/>
  <sheetViews>
    <sheetView zoomScale="89" zoomScaleNormal="89" workbookViewId="0">
      <pane xSplit="3" ySplit="5" topLeftCell="D25" activePane="bottomRight" state="frozen"/>
      <selection pane="topRight" activeCell="D1" sqref="D1"/>
      <selection pane="bottomLeft" activeCell="A6" sqref="A6"/>
      <selection pane="bottomRight" activeCell="P69" sqref="P69"/>
    </sheetView>
  </sheetViews>
  <sheetFormatPr baseColWidth="10" defaultColWidth="11.42578125" defaultRowHeight="14.25" x14ac:dyDescent="0.2"/>
  <cols>
    <col min="1" max="1" width="3.85546875" style="6" customWidth="1"/>
    <col min="2" max="2" width="45.5703125" style="5" customWidth="1"/>
    <col min="3" max="3" width="13.7109375" style="5" customWidth="1"/>
    <col min="4" max="33" width="15.42578125" style="5" customWidth="1"/>
    <col min="34" max="16384" width="11.42578125" style="5"/>
  </cols>
  <sheetData>
    <row r="1" spans="1:33" s="1" customFormat="1" ht="15.75" x14ac:dyDescent="0.25">
      <c r="A1" s="1" t="e">
        <f>CONCATENATE('Schritt 1 &gt; Zusammenfassung'!#REF!,'Schritt 1 &gt; Zusammenfassung'!D7)</f>
        <v>#REF!</v>
      </c>
      <c r="B1" s="32"/>
      <c r="C1" s="32"/>
      <c r="D1" s="32"/>
      <c r="E1" s="32"/>
      <c r="F1" s="32"/>
      <c r="H1" s="32"/>
      <c r="K1" s="32"/>
      <c r="N1" s="32"/>
      <c r="Q1" s="32"/>
      <c r="T1" s="32"/>
      <c r="W1" s="32"/>
      <c r="Z1" s="32"/>
      <c r="AC1" s="32"/>
      <c r="AF1" s="32"/>
    </row>
    <row r="2" spans="1:33" ht="16.5" thickBot="1" x14ac:dyDescent="0.3">
      <c r="A2" s="56" t="str">
        <f>CONCATENATE("Rechnungsjahr: ",'Schritt 1 &gt; Zusammenfassung'!F5)</f>
        <v xml:space="preserve">Rechnungsjahr: </v>
      </c>
      <c r="B2" s="57"/>
      <c r="C2" s="55" t="s">
        <v>58</v>
      </c>
      <c r="D2" s="313" t="str">
        <f>IF(ISBLANK(D3),"▼Name der Steuergemeine▼","")</f>
        <v>▼Name der Steuergemeine▼</v>
      </c>
      <c r="E2" s="314"/>
      <c r="F2" s="315"/>
      <c r="G2" s="313" t="str">
        <f t="shared" ref="G2" si="0">IF(ISBLANK(G3),"▼Name der Steuergemeine▼","")</f>
        <v>▼Name der Steuergemeine▼</v>
      </c>
      <c r="H2" s="314"/>
      <c r="I2" s="315"/>
      <c r="J2" s="313" t="str">
        <f t="shared" ref="J2" si="1">IF(ISBLANK(J3),"▼Name der Steuergemeine▼","")</f>
        <v>▼Name der Steuergemeine▼</v>
      </c>
      <c r="K2" s="314"/>
      <c r="L2" s="315"/>
      <c r="M2" s="313" t="str">
        <f t="shared" ref="M2" si="2">IF(ISBLANK(M3),"▼Name der Steuergemeine▼","")</f>
        <v>▼Name der Steuergemeine▼</v>
      </c>
      <c r="N2" s="314"/>
      <c r="O2" s="315"/>
      <c r="P2" s="313" t="str">
        <f t="shared" ref="P2" si="3">IF(ISBLANK(P3),"▼Name der Steuergemeine▼","")</f>
        <v>▼Name der Steuergemeine▼</v>
      </c>
      <c r="Q2" s="314"/>
      <c r="R2" s="315"/>
      <c r="S2" s="313" t="str">
        <f t="shared" ref="S2" si="4">IF(ISBLANK(S3),"▼Name der Steuergemeine▼","")</f>
        <v>▼Name der Steuergemeine▼</v>
      </c>
      <c r="T2" s="314"/>
      <c r="U2" s="315"/>
      <c r="V2" s="313" t="str">
        <f t="shared" ref="V2" si="5">IF(ISBLANK(V3),"▼Name der Steuergemeine▼","")</f>
        <v>▼Name der Steuergemeine▼</v>
      </c>
      <c r="W2" s="314"/>
      <c r="X2" s="315"/>
      <c r="Y2" s="313" t="str">
        <f t="shared" ref="Y2" si="6">IF(ISBLANK(Y3),"▼Name der Steuergemeine▼","")</f>
        <v>▼Name der Steuergemeine▼</v>
      </c>
      <c r="Z2" s="314"/>
      <c r="AA2" s="315"/>
      <c r="AB2" s="313" t="str">
        <f t="shared" ref="AB2" si="7">IF(ISBLANK(AB3),"▼Name der Steuergemeine▼","")</f>
        <v>▼Name der Steuergemeine▼</v>
      </c>
      <c r="AC2" s="314"/>
      <c r="AD2" s="315"/>
      <c r="AE2" s="313" t="str">
        <f t="shared" ref="AE2" si="8">IF(ISBLANK(AE3),"▼Name der Steuergemeine▼","")</f>
        <v>▼Name der Steuergemeine▼</v>
      </c>
      <c r="AF2" s="314"/>
      <c r="AG2" s="315"/>
    </row>
    <row r="3" spans="1:33" s="7" customFormat="1" ht="31.5" x14ac:dyDescent="0.25">
      <c r="A3" s="54"/>
      <c r="B3" s="53" t="s">
        <v>59</v>
      </c>
      <c r="C3" s="49" t="s">
        <v>60</v>
      </c>
      <c r="D3" s="310"/>
      <c r="E3" s="311"/>
      <c r="F3" s="312"/>
      <c r="G3" s="311"/>
      <c r="H3" s="311"/>
      <c r="I3" s="311"/>
      <c r="J3" s="310"/>
      <c r="K3" s="311"/>
      <c r="L3" s="312"/>
      <c r="M3" s="311"/>
      <c r="N3" s="311"/>
      <c r="O3" s="311"/>
      <c r="P3" s="310"/>
      <c r="Q3" s="311"/>
      <c r="R3" s="312"/>
      <c r="S3" s="311"/>
      <c r="T3" s="311"/>
      <c r="U3" s="311"/>
      <c r="V3" s="310"/>
      <c r="W3" s="311"/>
      <c r="X3" s="312"/>
      <c r="Y3" s="310"/>
      <c r="Z3" s="311"/>
      <c r="AA3" s="312"/>
      <c r="AB3" s="310"/>
      <c r="AC3" s="311"/>
      <c r="AD3" s="312"/>
      <c r="AE3" s="310"/>
      <c r="AF3" s="311"/>
      <c r="AG3" s="312"/>
    </row>
    <row r="4" spans="1:33" ht="15.75" x14ac:dyDescent="0.25">
      <c r="A4" s="9"/>
      <c r="B4" s="3"/>
      <c r="C4" s="50" t="s">
        <v>61</v>
      </c>
      <c r="D4" s="51" t="s">
        <v>62</v>
      </c>
      <c r="E4" s="233" t="s">
        <v>63</v>
      </c>
      <c r="F4" s="81" t="s">
        <v>64</v>
      </c>
      <c r="G4" s="61" t="s">
        <v>62</v>
      </c>
      <c r="H4" s="233" t="s">
        <v>63</v>
      </c>
      <c r="I4" s="64" t="s">
        <v>65</v>
      </c>
      <c r="J4" s="51" t="s">
        <v>62</v>
      </c>
      <c r="K4" s="233" t="s">
        <v>63</v>
      </c>
      <c r="L4" s="52" t="s">
        <v>65</v>
      </c>
      <c r="M4" s="51" t="s">
        <v>62</v>
      </c>
      <c r="N4" s="233" t="s">
        <v>63</v>
      </c>
      <c r="O4" s="85" t="s">
        <v>65</v>
      </c>
      <c r="P4" s="51" t="s">
        <v>62</v>
      </c>
      <c r="Q4" s="233" t="s">
        <v>63</v>
      </c>
      <c r="R4" s="81" t="s">
        <v>65</v>
      </c>
      <c r="S4" s="51" t="s">
        <v>62</v>
      </c>
      <c r="T4" s="233" t="s">
        <v>63</v>
      </c>
      <c r="U4" s="85" t="s">
        <v>65</v>
      </c>
      <c r="V4" s="51" t="s">
        <v>62</v>
      </c>
      <c r="W4" s="233" t="s">
        <v>63</v>
      </c>
      <c r="X4" s="81" t="s">
        <v>65</v>
      </c>
      <c r="Y4" s="51" t="s">
        <v>62</v>
      </c>
      <c r="Z4" s="233" t="s">
        <v>63</v>
      </c>
      <c r="AA4" s="81" t="s">
        <v>65</v>
      </c>
      <c r="AB4" s="51" t="s">
        <v>62</v>
      </c>
      <c r="AC4" s="233" t="s">
        <v>63</v>
      </c>
      <c r="AD4" s="81" t="s">
        <v>65</v>
      </c>
      <c r="AE4" s="51" t="s">
        <v>62</v>
      </c>
      <c r="AF4" s="233" t="s">
        <v>63</v>
      </c>
      <c r="AG4" s="81" t="s">
        <v>65</v>
      </c>
    </row>
    <row r="5" spans="1:33" s="8" customFormat="1" ht="15.75" x14ac:dyDescent="0.25">
      <c r="A5" s="10"/>
      <c r="B5" s="42" t="s">
        <v>66</v>
      </c>
      <c r="C5" s="11"/>
      <c r="D5" s="60" t="s">
        <v>67</v>
      </c>
      <c r="E5" s="234" t="s">
        <v>67</v>
      </c>
      <c r="F5" s="72" t="s">
        <v>67</v>
      </c>
      <c r="G5" s="60" t="s">
        <v>67</v>
      </c>
      <c r="H5" s="234" t="s">
        <v>67</v>
      </c>
      <c r="I5" s="73" t="s">
        <v>67</v>
      </c>
      <c r="J5" s="60" t="s">
        <v>67</v>
      </c>
      <c r="K5" s="234" t="s">
        <v>67</v>
      </c>
      <c r="L5" s="72" t="s">
        <v>67</v>
      </c>
      <c r="M5" s="60" t="s">
        <v>67</v>
      </c>
      <c r="N5" s="234" t="s">
        <v>67</v>
      </c>
      <c r="O5" s="73" t="s">
        <v>67</v>
      </c>
      <c r="P5" s="60" t="s">
        <v>67</v>
      </c>
      <c r="Q5" s="234" t="s">
        <v>67</v>
      </c>
      <c r="R5" s="72" t="s">
        <v>67</v>
      </c>
      <c r="S5" s="60" t="s">
        <v>67</v>
      </c>
      <c r="T5" s="234" t="s">
        <v>67</v>
      </c>
      <c r="U5" s="73" t="s">
        <v>67</v>
      </c>
      <c r="V5" s="60" t="s">
        <v>67</v>
      </c>
      <c r="W5" s="234" t="s">
        <v>67</v>
      </c>
      <c r="X5" s="72" t="s">
        <v>67</v>
      </c>
      <c r="Y5" s="60" t="s">
        <v>67</v>
      </c>
      <c r="Z5" s="234" t="s">
        <v>67</v>
      </c>
      <c r="AA5" s="72" t="s">
        <v>67</v>
      </c>
      <c r="AB5" s="60" t="s">
        <v>67</v>
      </c>
      <c r="AC5" s="234" t="s">
        <v>67</v>
      </c>
      <c r="AD5" s="72" t="s">
        <v>67</v>
      </c>
      <c r="AE5" s="60" t="s">
        <v>67</v>
      </c>
      <c r="AF5" s="234" t="s">
        <v>67</v>
      </c>
      <c r="AG5" s="72" t="s">
        <v>67</v>
      </c>
    </row>
    <row r="6" spans="1:33" ht="15" x14ac:dyDescent="0.2">
      <c r="A6" s="12">
        <v>1</v>
      </c>
      <c r="B6" s="39" t="s">
        <v>29</v>
      </c>
      <c r="C6" s="13" t="s">
        <v>68</v>
      </c>
      <c r="D6" s="14"/>
      <c r="E6" s="246"/>
      <c r="F6" s="33"/>
      <c r="G6" s="14"/>
      <c r="H6" s="246"/>
      <c r="I6" s="65"/>
      <c r="J6" s="235"/>
      <c r="K6" s="246"/>
      <c r="L6" s="33"/>
      <c r="M6" s="235"/>
      <c r="N6" s="246"/>
      <c r="O6" s="65"/>
      <c r="P6" s="14"/>
      <c r="Q6" s="246"/>
      <c r="R6" s="33"/>
      <c r="S6" s="14"/>
      <c r="T6" s="246"/>
      <c r="U6" s="65"/>
      <c r="V6" s="14"/>
      <c r="W6" s="246"/>
      <c r="X6" s="33"/>
      <c r="Y6" s="14"/>
      <c r="Z6" s="246"/>
      <c r="AA6" s="33"/>
      <c r="AB6" s="14"/>
      <c r="AC6" s="246"/>
      <c r="AD6" s="33"/>
      <c r="AE6" s="14"/>
      <c r="AF6" s="246"/>
      <c r="AG6" s="33"/>
    </row>
    <row r="7" spans="1:33" ht="15" x14ac:dyDescent="0.2">
      <c r="A7" s="12">
        <v>2</v>
      </c>
      <c r="B7" s="39" t="s">
        <v>30</v>
      </c>
      <c r="C7" s="13" t="s">
        <v>69</v>
      </c>
      <c r="D7" s="14"/>
      <c r="E7" s="246"/>
      <c r="F7" s="33"/>
      <c r="G7" s="14"/>
      <c r="H7" s="246"/>
      <c r="I7" s="65"/>
      <c r="J7" s="235"/>
      <c r="K7" s="246"/>
      <c r="L7" s="33"/>
      <c r="M7" s="235"/>
      <c r="N7" s="246"/>
      <c r="O7" s="65"/>
      <c r="P7" s="14"/>
      <c r="Q7" s="246"/>
      <c r="R7" s="33"/>
      <c r="S7" s="14"/>
      <c r="T7" s="246"/>
      <c r="U7" s="65"/>
      <c r="V7" s="14"/>
      <c r="W7" s="246"/>
      <c r="X7" s="33"/>
      <c r="Y7" s="14"/>
      <c r="Z7" s="246"/>
      <c r="AA7" s="33"/>
      <c r="AB7" s="14"/>
      <c r="AC7" s="246"/>
      <c r="AD7" s="33"/>
      <c r="AE7" s="14"/>
      <c r="AF7" s="246"/>
      <c r="AG7" s="33"/>
    </row>
    <row r="8" spans="1:33" ht="15" x14ac:dyDescent="0.2">
      <c r="A8" s="12">
        <v>3</v>
      </c>
      <c r="B8" s="39" t="s">
        <v>37</v>
      </c>
      <c r="C8" s="13" t="s">
        <v>70</v>
      </c>
      <c r="D8" s="46"/>
      <c r="E8" s="251"/>
      <c r="F8" s="33"/>
      <c r="G8" s="46"/>
      <c r="H8" s="251"/>
      <c r="I8" s="65"/>
      <c r="J8" s="238"/>
      <c r="K8" s="251"/>
      <c r="L8" s="33"/>
      <c r="M8" s="238"/>
      <c r="N8" s="251"/>
      <c r="O8" s="65"/>
      <c r="P8" s="46"/>
      <c r="Q8" s="251"/>
      <c r="R8" s="33"/>
      <c r="S8" s="46"/>
      <c r="T8" s="251"/>
      <c r="U8" s="65"/>
      <c r="V8" s="46"/>
      <c r="W8" s="251"/>
      <c r="X8" s="33"/>
      <c r="Y8" s="46"/>
      <c r="Z8" s="251"/>
      <c r="AA8" s="33"/>
      <c r="AB8" s="46"/>
      <c r="AC8" s="251"/>
      <c r="AD8" s="33"/>
      <c r="AE8" s="46"/>
      <c r="AF8" s="251"/>
      <c r="AG8" s="33"/>
    </row>
    <row r="9" spans="1:33" ht="15" x14ac:dyDescent="0.2">
      <c r="A9" s="12">
        <v>7</v>
      </c>
      <c r="B9" s="39" t="s">
        <v>71</v>
      </c>
      <c r="C9" s="13" t="s">
        <v>72</v>
      </c>
      <c r="D9" s="14"/>
      <c r="E9" s="246"/>
      <c r="F9" s="33"/>
      <c r="G9" s="14"/>
      <c r="H9" s="246"/>
      <c r="I9" s="65"/>
      <c r="J9" s="235"/>
      <c r="K9" s="246"/>
      <c r="L9" s="33"/>
      <c r="M9" s="235"/>
      <c r="N9" s="246"/>
      <c r="O9" s="65"/>
      <c r="P9" s="14"/>
      <c r="Q9" s="246"/>
      <c r="R9" s="33"/>
      <c r="S9" s="14"/>
      <c r="T9" s="246"/>
      <c r="U9" s="65"/>
      <c r="V9" s="14"/>
      <c r="W9" s="246"/>
      <c r="X9" s="33"/>
      <c r="Y9" s="14"/>
      <c r="Z9" s="246"/>
      <c r="AA9" s="33"/>
      <c r="AB9" s="14"/>
      <c r="AC9" s="246"/>
      <c r="AD9" s="33"/>
      <c r="AE9" s="14"/>
      <c r="AF9" s="246"/>
      <c r="AG9" s="33"/>
    </row>
    <row r="10" spans="1:33" ht="15" x14ac:dyDescent="0.2">
      <c r="A10" s="18">
        <v>8</v>
      </c>
      <c r="B10" s="37" t="s">
        <v>42</v>
      </c>
      <c r="C10" s="19" t="s">
        <v>73</v>
      </c>
      <c r="D10" s="46"/>
      <c r="E10" s="246"/>
      <c r="F10" s="21"/>
      <c r="G10" s="46"/>
      <c r="H10" s="246"/>
      <c r="I10" s="66"/>
      <c r="J10" s="46"/>
      <c r="K10" s="246"/>
      <c r="L10" s="21"/>
      <c r="M10" s="46"/>
      <c r="N10" s="246"/>
      <c r="O10" s="66"/>
      <c r="P10" s="46"/>
      <c r="Q10" s="246"/>
      <c r="R10" s="21"/>
      <c r="S10" s="46"/>
      <c r="T10" s="246"/>
      <c r="U10" s="66"/>
      <c r="V10" s="46"/>
      <c r="W10" s="246"/>
      <c r="X10" s="21"/>
      <c r="Y10" s="46"/>
      <c r="Z10" s="246"/>
      <c r="AA10" s="21"/>
      <c r="AB10" s="46"/>
      <c r="AC10" s="246"/>
      <c r="AD10" s="21"/>
      <c r="AE10" s="46"/>
      <c r="AF10" s="246"/>
      <c r="AG10" s="21"/>
    </row>
    <row r="11" spans="1:33" ht="15" x14ac:dyDescent="0.2">
      <c r="A11" s="15">
        <v>12</v>
      </c>
      <c r="B11" s="41" t="s">
        <v>54</v>
      </c>
      <c r="C11" s="26" t="s">
        <v>74</v>
      </c>
      <c r="D11" s="27"/>
      <c r="E11" s="247"/>
      <c r="F11" s="62"/>
      <c r="G11" s="27"/>
      <c r="H11" s="247"/>
      <c r="I11" s="67"/>
      <c r="J11" s="237"/>
      <c r="K11" s="247"/>
      <c r="L11" s="62"/>
      <c r="M11" s="237"/>
      <c r="N11" s="247"/>
      <c r="O11" s="67"/>
      <c r="P11" s="27"/>
      <c r="Q11" s="247"/>
      <c r="R11" s="62"/>
      <c r="S11" s="27"/>
      <c r="T11" s="247"/>
      <c r="U11" s="67"/>
      <c r="V11" s="27"/>
      <c r="W11" s="247"/>
      <c r="X11" s="62"/>
      <c r="Y11" s="27"/>
      <c r="Z11" s="247"/>
      <c r="AA11" s="62"/>
      <c r="AB11" s="27"/>
      <c r="AC11" s="247"/>
      <c r="AD11" s="62"/>
      <c r="AE11" s="27"/>
      <c r="AF11" s="247"/>
      <c r="AG11" s="62"/>
    </row>
    <row r="12" spans="1:33" ht="15.75" x14ac:dyDescent="0.2">
      <c r="A12" s="43"/>
      <c r="B12" s="47" t="s">
        <v>75</v>
      </c>
      <c r="C12" s="45"/>
      <c r="D12" s="46"/>
      <c r="E12" s="246"/>
      <c r="F12" s="33"/>
      <c r="G12" s="46"/>
      <c r="H12" s="246"/>
      <c r="I12" s="65"/>
      <c r="J12" s="238"/>
      <c r="K12" s="246"/>
      <c r="L12" s="33"/>
      <c r="M12" s="238"/>
      <c r="N12" s="246"/>
      <c r="O12" s="65"/>
      <c r="P12" s="46"/>
      <c r="Q12" s="246"/>
      <c r="R12" s="33"/>
      <c r="S12" s="46"/>
      <c r="T12" s="246"/>
      <c r="U12" s="65"/>
      <c r="V12" s="46"/>
      <c r="W12" s="246"/>
      <c r="X12" s="33"/>
      <c r="Y12" s="46"/>
      <c r="Z12" s="246"/>
      <c r="AA12" s="33"/>
      <c r="AB12" s="46"/>
      <c r="AC12" s="246"/>
      <c r="AD12" s="33"/>
      <c r="AE12" s="46"/>
      <c r="AF12" s="246"/>
      <c r="AG12" s="33"/>
    </row>
    <row r="13" spans="1:33" ht="15" x14ac:dyDescent="0.2">
      <c r="A13" s="12">
        <v>4</v>
      </c>
      <c r="B13" s="39" t="s">
        <v>76</v>
      </c>
      <c r="C13" s="13" t="s">
        <v>77</v>
      </c>
      <c r="D13" s="14"/>
      <c r="E13" s="246"/>
      <c r="F13" s="33"/>
      <c r="G13" s="14"/>
      <c r="H13" s="246"/>
      <c r="I13" s="65"/>
      <c r="J13" s="235"/>
      <c r="K13" s="246"/>
      <c r="L13" s="33"/>
      <c r="M13" s="235"/>
      <c r="N13" s="246"/>
      <c r="O13" s="65"/>
      <c r="P13" s="14"/>
      <c r="Q13" s="246"/>
      <c r="R13" s="33"/>
      <c r="S13" s="14"/>
      <c r="T13" s="246"/>
      <c r="U13" s="65"/>
      <c r="V13" s="14"/>
      <c r="W13" s="246"/>
      <c r="X13" s="33"/>
      <c r="Y13" s="14"/>
      <c r="Z13" s="246"/>
      <c r="AA13" s="33"/>
      <c r="AB13" s="14"/>
      <c r="AC13" s="246"/>
      <c r="AD13" s="33"/>
      <c r="AE13" s="14"/>
      <c r="AF13" s="246"/>
      <c r="AG13" s="33"/>
    </row>
    <row r="14" spans="1:33" ht="15" x14ac:dyDescent="0.2">
      <c r="A14" s="12">
        <v>4</v>
      </c>
      <c r="B14" s="39" t="s">
        <v>76</v>
      </c>
      <c r="C14" s="13" t="s">
        <v>77</v>
      </c>
      <c r="D14" s="14"/>
      <c r="E14" s="246"/>
      <c r="F14" s="33"/>
      <c r="G14" s="14"/>
      <c r="H14" s="246"/>
      <c r="I14" s="65"/>
      <c r="J14" s="235"/>
      <c r="K14" s="246"/>
      <c r="L14" s="33"/>
      <c r="M14" s="235"/>
      <c r="N14" s="246"/>
      <c r="O14" s="65"/>
      <c r="P14" s="14"/>
      <c r="Q14" s="246"/>
      <c r="R14" s="33"/>
      <c r="S14" s="14"/>
      <c r="T14" s="246"/>
      <c r="U14" s="65"/>
      <c r="V14" s="14"/>
      <c r="W14" s="246"/>
      <c r="X14" s="33"/>
      <c r="Y14" s="14"/>
      <c r="Z14" s="246"/>
      <c r="AA14" s="33"/>
      <c r="AB14" s="14"/>
      <c r="AC14" s="246"/>
      <c r="AD14" s="33"/>
      <c r="AE14" s="14"/>
      <c r="AF14" s="246"/>
      <c r="AG14" s="33"/>
    </row>
    <row r="15" spans="1:33" ht="15" x14ac:dyDescent="0.2">
      <c r="A15" s="12">
        <v>4</v>
      </c>
      <c r="B15" s="39" t="s">
        <v>76</v>
      </c>
      <c r="C15" s="13" t="s">
        <v>77</v>
      </c>
      <c r="D15" s="14"/>
      <c r="E15" s="246"/>
      <c r="F15" s="33"/>
      <c r="G15" s="14"/>
      <c r="H15" s="246"/>
      <c r="I15" s="65"/>
      <c r="J15" s="235"/>
      <c r="K15" s="246"/>
      <c r="L15" s="33"/>
      <c r="M15" s="235"/>
      <c r="N15" s="246"/>
      <c r="O15" s="65"/>
      <c r="P15" s="14"/>
      <c r="Q15" s="246"/>
      <c r="R15" s="33"/>
      <c r="S15" s="14"/>
      <c r="T15" s="246"/>
      <c r="U15" s="65"/>
      <c r="V15" s="14"/>
      <c r="W15" s="246"/>
      <c r="X15" s="33"/>
      <c r="Y15" s="14"/>
      <c r="Z15" s="246"/>
      <c r="AA15" s="33"/>
      <c r="AB15" s="14"/>
      <c r="AC15" s="246"/>
      <c r="AD15" s="33"/>
      <c r="AE15" s="14"/>
      <c r="AF15" s="246"/>
      <c r="AG15" s="33"/>
    </row>
    <row r="16" spans="1:33" ht="15" x14ac:dyDescent="0.2">
      <c r="A16" s="12">
        <v>4</v>
      </c>
      <c r="B16" s="39" t="s">
        <v>76</v>
      </c>
      <c r="C16" s="13" t="s">
        <v>77</v>
      </c>
      <c r="D16" s="14"/>
      <c r="E16" s="246"/>
      <c r="F16" s="33"/>
      <c r="G16" s="14"/>
      <c r="H16" s="246"/>
      <c r="I16" s="65"/>
      <c r="J16" s="235"/>
      <c r="K16" s="246"/>
      <c r="L16" s="33"/>
      <c r="M16" s="235"/>
      <c r="N16" s="246"/>
      <c r="O16" s="65"/>
      <c r="P16" s="14"/>
      <c r="Q16" s="246"/>
      <c r="R16" s="33"/>
      <c r="S16" s="14"/>
      <c r="T16" s="246"/>
      <c r="U16" s="65"/>
      <c r="V16" s="14"/>
      <c r="W16" s="246"/>
      <c r="X16" s="33"/>
      <c r="Y16" s="14"/>
      <c r="Z16" s="246"/>
      <c r="AA16" s="33"/>
      <c r="AB16" s="14"/>
      <c r="AC16" s="246"/>
      <c r="AD16" s="33"/>
      <c r="AE16" s="14"/>
      <c r="AF16" s="246"/>
      <c r="AG16" s="33"/>
    </row>
    <row r="17" spans="1:33" ht="15" x14ac:dyDescent="0.2">
      <c r="A17" s="12">
        <v>4</v>
      </c>
      <c r="B17" s="39" t="s">
        <v>76</v>
      </c>
      <c r="C17" s="13" t="s">
        <v>77</v>
      </c>
      <c r="D17" s="14"/>
      <c r="E17" s="246"/>
      <c r="F17" s="33"/>
      <c r="G17" s="14"/>
      <c r="H17" s="246"/>
      <c r="I17" s="65"/>
      <c r="J17" s="235"/>
      <c r="K17" s="246"/>
      <c r="L17" s="33"/>
      <c r="M17" s="235"/>
      <c r="N17" s="246"/>
      <c r="O17" s="65"/>
      <c r="P17" s="14"/>
      <c r="Q17" s="246"/>
      <c r="R17" s="33"/>
      <c r="S17" s="14"/>
      <c r="T17" s="246"/>
      <c r="U17" s="65"/>
      <c r="V17" s="14"/>
      <c r="W17" s="246"/>
      <c r="X17" s="33"/>
      <c r="Y17" s="14"/>
      <c r="Z17" s="246"/>
      <c r="AA17" s="33"/>
      <c r="AB17" s="14"/>
      <c r="AC17" s="246"/>
      <c r="AD17" s="33"/>
      <c r="AE17" s="14"/>
      <c r="AF17" s="246"/>
      <c r="AG17" s="33"/>
    </row>
    <row r="18" spans="1:33" ht="15" x14ac:dyDescent="0.2">
      <c r="A18" s="43"/>
      <c r="B18" s="44"/>
      <c r="C18" s="45"/>
      <c r="D18" s="46"/>
      <c r="E18" s="246"/>
      <c r="F18" s="33"/>
      <c r="G18" s="46"/>
      <c r="H18" s="246"/>
      <c r="I18" s="65"/>
      <c r="J18" s="238"/>
      <c r="K18" s="246"/>
      <c r="L18" s="33"/>
      <c r="M18" s="238"/>
      <c r="N18" s="246"/>
      <c r="O18" s="65"/>
      <c r="P18" s="46"/>
      <c r="Q18" s="246"/>
      <c r="R18" s="33"/>
      <c r="S18" s="46"/>
      <c r="T18" s="246"/>
      <c r="U18" s="65"/>
      <c r="V18" s="46"/>
      <c r="W18" s="246"/>
      <c r="X18" s="33"/>
      <c r="Y18" s="46"/>
      <c r="Z18" s="246"/>
      <c r="AA18" s="33"/>
      <c r="AB18" s="46"/>
      <c r="AC18" s="246"/>
      <c r="AD18" s="33"/>
      <c r="AE18" s="46"/>
      <c r="AF18" s="246"/>
      <c r="AG18" s="33"/>
    </row>
    <row r="19" spans="1:33" ht="15" x14ac:dyDescent="0.2">
      <c r="A19" s="94">
        <v>7</v>
      </c>
      <c r="B19" s="40" t="s">
        <v>78</v>
      </c>
      <c r="C19" s="95" t="s">
        <v>72</v>
      </c>
      <c r="D19" s="17"/>
      <c r="E19" s="249"/>
      <c r="F19" s="91"/>
      <c r="G19" s="17"/>
      <c r="H19" s="249"/>
      <c r="I19" s="92"/>
      <c r="J19" s="239"/>
      <c r="K19" s="249"/>
      <c r="L19" s="91"/>
      <c r="M19" s="239"/>
      <c r="N19" s="249"/>
      <c r="O19" s="92"/>
      <c r="P19" s="17"/>
      <c r="Q19" s="249"/>
      <c r="R19" s="91"/>
      <c r="S19" s="17"/>
      <c r="T19" s="249"/>
      <c r="U19" s="92"/>
      <c r="V19" s="17"/>
      <c r="W19" s="249"/>
      <c r="X19" s="91"/>
      <c r="Y19" s="17"/>
      <c r="Z19" s="249"/>
      <c r="AA19" s="91"/>
      <c r="AB19" s="17"/>
      <c r="AC19" s="249"/>
      <c r="AD19" s="91"/>
      <c r="AE19" s="17"/>
      <c r="AF19" s="249"/>
      <c r="AG19" s="91"/>
    </row>
    <row r="20" spans="1:33" ht="15" x14ac:dyDescent="0.2">
      <c r="A20" s="94">
        <v>7</v>
      </c>
      <c r="B20" s="40" t="s">
        <v>78</v>
      </c>
      <c r="C20" s="95" t="s">
        <v>72</v>
      </c>
      <c r="D20" s="17"/>
      <c r="E20" s="249"/>
      <c r="F20" s="91"/>
      <c r="G20" s="17"/>
      <c r="H20" s="249"/>
      <c r="I20" s="92"/>
      <c r="J20" s="239"/>
      <c r="K20" s="249"/>
      <c r="L20" s="91"/>
      <c r="M20" s="239"/>
      <c r="N20" s="249"/>
      <c r="O20" s="92"/>
      <c r="P20" s="17"/>
      <c r="Q20" s="249"/>
      <c r="R20" s="91"/>
      <c r="S20" s="17"/>
      <c r="T20" s="249"/>
      <c r="U20" s="92"/>
      <c r="V20" s="17"/>
      <c r="W20" s="249"/>
      <c r="X20" s="91"/>
      <c r="Y20" s="17"/>
      <c r="Z20" s="249"/>
      <c r="AA20" s="91"/>
      <c r="AB20" s="17"/>
      <c r="AC20" s="249"/>
      <c r="AD20" s="91"/>
      <c r="AE20" s="17"/>
      <c r="AF20" s="249"/>
      <c r="AG20" s="91"/>
    </row>
    <row r="21" spans="1:33" ht="15" x14ac:dyDescent="0.2">
      <c r="A21" s="94">
        <v>7</v>
      </c>
      <c r="B21" s="40" t="s">
        <v>78</v>
      </c>
      <c r="C21" s="95" t="s">
        <v>72</v>
      </c>
      <c r="D21" s="17"/>
      <c r="E21" s="249"/>
      <c r="F21" s="91"/>
      <c r="G21" s="17"/>
      <c r="H21" s="249"/>
      <c r="I21" s="92"/>
      <c r="J21" s="239"/>
      <c r="K21" s="249"/>
      <c r="L21" s="91"/>
      <c r="M21" s="239"/>
      <c r="N21" s="249"/>
      <c r="O21" s="92"/>
      <c r="P21" s="17"/>
      <c r="Q21" s="249"/>
      <c r="R21" s="91"/>
      <c r="S21" s="17"/>
      <c r="T21" s="249"/>
      <c r="U21" s="92"/>
      <c r="V21" s="17"/>
      <c r="W21" s="249"/>
      <c r="X21" s="91"/>
      <c r="Y21" s="17"/>
      <c r="Z21" s="249"/>
      <c r="AA21" s="91"/>
      <c r="AB21" s="17"/>
      <c r="AC21" s="249"/>
      <c r="AD21" s="91"/>
      <c r="AE21" s="17"/>
      <c r="AF21" s="249"/>
      <c r="AG21" s="91"/>
    </row>
    <row r="22" spans="1:33" ht="15" x14ac:dyDescent="0.2">
      <c r="A22" s="94">
        <v>7</v>
      </c>
      <c r="B22" s="40" t="s">
        <v>78</v>
      </c>
      <c r="C22" s="95" t="s">
        <v>72</v>
      </c>
      <c r="D22" s="17"/>
      <c r="E22" s="249"/>
      <c r="F22" s="91"/>
      <c r="G22" s="17"/>
      <c r="H22" s="249"/>
      <c r="I22" s="92"/>
      <c r="J22" s="239"/>
      <c r="K22" s="249"/>
      <c r="L22" s="91"/>
      <c r="M22" s="239"/>
      <c r="N22" s="249"/>
      <c r="O22" s="92"/>
      <c r="P22" s="17"/>
      <c r="Q22" s="249"/>
      <c r="R22" s="91"/>
      <c r="S22" s="17"/>
      <c r="T22" s="249"/>
      <c r="U22" s="92"/>
      <c r="V22" s="17"/>
      <c r="W22" s="249"/>
      <c r="X22" s="91"/>
      <c r="Y22" s="17"/>
      <c r="Z22" s="249"/>
      <c r="AA22" s="91"/>
      <c r="AB22" s="17"/>
      <c r="AC22" s="249"/>
      <c r="AD22" s="91"/>
      <c r="AE22" s="17"/>
      <c r="AF22" s="249"/>
      <c r="AG22" s="91"/>
    </row>
    <row r="23" spans="1:33" ht="15" x14ac:dyDescent="0.2">
      <c r="A23" s="94">
        <v>7</v>
      </c>
      <c r="B23" s="40" t="s">
        <v>78</v>
      </c>
      <c r="C23" s="95" t="s">
        <v>72</v>
      </c>
      <c r="D23" s="17"/>
      <c r="E23" s="249"/>
      <c r="F23" s="91"/>
      <c r="G23" s="17"/>
      <c r="H23" s="249"/>
      <c r="I23" s="92"/>
      <c r="J23" s="239"/>
      <c r="K23" s="249"/>
      <c r="L23" s="91"/>
      <c r="M23" s="239"/>
      <c r="N23" s="249"/>
      <c r="O23" s="92"/>
      <c r="P23" s="17"/>
      <c r="Q23" s="249"/>
      <c r="R23" s="91"/>
      <c r="S23" s="17"/>
      <c r="T23" s="249"/>
      <c r="U23" s="92"/>
      <c r="V23" s="17"/>
      <c r="W23" s="249"/>
      <c r="X23" s="91"/>
      <c r="Y23" s="17"/>
      <c r="Z23" s="249"/>
      <c r="AA23" s="91"/>
      <c r="AB23" s="17"/>
      <c r="AC23" s="249"/>
      <c r="AD23" s="91"/>
      <c r="AE23" s="17"/>
      <c r="AF23" s="249"/>
      <c r="AG23" s="91"/>
    </row>
    <row r="24" spans="1:33" ht="15" x14ac:dyDescent="0.2">
      <c r="A24" s="88"/>
      <c r="B24" s="257"/>
      <c r="C24" s="89"/>
      <c r="D24" s="90"/>
      <c r="E24" s="249"/>
      <c r="F24" s="91"/>
      <c r="G24" s="90"/>
      <c r="H24" s="249"/>
      <c r="I24" s="92"/>
      <c r="J24" s="241"/>
      <c r="K24" s="249"/>
      <c r="L24" s="91"/>
      <c r="M24" s="241"/>
      <c r="N24" s="249"/>
      <c r="O24" s="92"/>
      <c r="P24" s="90"/>
      <c r="Q24" s="249"/>
      <c r="R24" s="91"/>
      <c r="S24" s="90"/>
      <c r="T24" s="249"/>
      <c r="U24" s="92"/>
      <c r="V24" s="90"/>
      <c r="W24" s="249"/>
      <c r="X24" s="91"/>
      <c r="Y24" s="90"/>
      <c r="Z24" s="249"/>
      <c r="AA24" s="91"/>
      <c r="AB24" s="90"/>
      <c r="AC24" s="249"/>
      <c r="AD24" s="91"/>
      <c r="AE24" s="90"/>
      <c r="AF24" s="249"/>
      <c r="AG24" s="91"/>
    </row>
    <row r="25" spans="1:33" ht="15" x14ac:dyDescent="0.2">
      <c r="A25" s="12">
        <v>5</v>
      </c>
      <c r="B25" s="39" t="s">
        <v>79</v>
      </c>
      <c r="C25" s="13" t="s">
        <v>80</v>
      </c>
      <c r="D25" s="14"/>
      <c r="E25" s="246"/>
      <c r="F25" s="33"/>
      <c r="G25" s="14"/>
      <c r="H25" s="246"/>
      <c r="I25" s="65"/>
      <c r="J25" s="235"/>
      <c r="K25" s="246"/>
      <c r="L25" s="33"/>
      <c r="M25" s="235"/>
      <c r="N25" s="246"/>
      <c r="O25" s="65"/>
      <c r="P25" s="14"/>
      <c r="Q25" s="246"/>
      <c r="R25" s="33"/>
      <c r="S25" s="14"/>
      <c r="T25" s="246"/>
      <c r="U25" s="65"/>
      <c r="V25" s="14"/>
      <c r="W25" s="246"/>
      <c r="X25" s="33"/>
      <c r="Y25" s="14"/>
      <c r="Z25" s="246"/>
      <c r="AA25" s="33"/>
      <c r="AB25" s="14"/>
      <c r="AC25" s="246"/>
      <c r="AD25" s="33"/>
      <c r="AE25" s="14"/>
      <c r="AF25" s="246"/>
      <c r="AG25" s="33"/>
    </row>
    <row r="26" spans="1:33" ht="15" x14ac:dyDescent="0.2">
      <c r="A26" s="12">
        <v>5</v>
      </c>
      <c r="B26" s="39" t="s">
        <v>79</v>
      </c>
      <c r="C26" s="13" t="s">
        <v>80</v>
      </c>
      <c r="D26" s="14"/>
      <c r="E26" s="246"/>
      <c r="F26" s="33"/>
      <c r="G26" s="14"/>
      <c r="H26" s="246"/>
      <c r="I26" s="65"/>
      <c r="J26" s="235"/>
      <c r="K26" s="246"/>
      <c r="L26" s="33"/>
      <c r="M26" s="235"/>
      <c r="N26" s="246"/>
      <c r="O26" s="65"/>
      <c r="P26" s="14"/>
      <c r="Q26" s="246"/>
      <c r="R26" s="33"/>
      <c r="S26" s="14"/>
      <c r="T26" s="246"/>
      <c r="U26" s="65"/>
      <c r="V26" s="14"/>
      <c r="W26" s="246"/>
      <c r="X26" s="33"/>
      <c r="Y26" s="14"/>
      <c r="Z26" s="246"/>
      <c r="AA26" s="33"/>
      <c r="AB26" s="14"/>
      <c r="AC26" s="246"/>
      <c r="AD26" s="33"/>
      <c r="AE26" s="14"/>
      <c r="AF26" s="246"/>
      <c r="AG26" s="33"/>
    </row>
    <row r="27" spans="1:33" ht="15" x14ac:dyDescent="0.2">
      <c r="A27" s="12">
        <v>5</v>
      </c>
      <c r="B27" s="39" t="s">
        <v>79</v>
      </c>
      <c r="C27" s="13" t="s">
        <v>80</v>
      </c>
      <c r="D27" s="14"/>
      <c r="E27" s="246"/>
      <c r="F27" s="33"/>
      <c r="G27" s="14"/>
      <c r="H27" s="246"/>
      <c r="I27" s="65"/>
      <c r="J27" s="235"/>
      <c r="K27" s="246"/>
      <c r="L27" s="33"/>
      <c r="M27" s="235"/>
      <c r="N27" s="246"/>
      <c r="O27" s="65"/>
      <c r="P27" s="14"/>
      <c r="Q27" s="246"/>
      <c r="R27" s="33"/>
      <c r="S27" s="14"/>
      <c r="T27" s="246"/>
      <c r="U27" s="65"/>
      <c r="V27" s="14"/>
      <c r="W27" s="246"/>
      <c r="X27" s="33"/>
      <c r="Y27" s="14"/>
      <c r="Z27" s="246"/>
      <c r="AA27" s="33"/>
      <c r="AB27" s="14"/>
      <c r="AC27" s="246"/>
      <c r="AD27" s="33"/>
      <c r="AE27" s="14"/>
      <c r="AF27" s="246"/>
      <c r="AG27" s="33"/>
    </row>
    <row r="28" spans="1:33" ht="15" x14ac:dyDescent="0.2">
      <c r="A28" s="12">
        <v>5</v>
      </c>
      <c r="B28" s="39" t="s">
        <v>79</v>
      </c>
      <c r="C28" s="13" t="s">
        <v>80</v>
      </c>
      <c r="D28" s="14"/>
      <c r="E28" s="246"/>
      <c r="F28" s="33"/>
      <c r="G28" s="14"/>
      <c r="H28" s="246"/>
      <c r="I28" s="65"/>
      <c r="J28" s="235"/>
      <c r="K28" s="246"/>
      <c r="L28" s="33"/>
      <c r="M28" s="235"/>
      <c r="N28" s="246"/>
      <c r="O28" s="65"/>
      <c r="P28" s="14"/>
      <c r="Q28" s="246"/>
      <c r="R28" s="33"/>
      <c r="S28" s="14"/>
      <c r="T28" s="246"/>
      <c r="U28" s="65"/>
      <c r="V28" s="14"/>
      <c r="W28" s="246"/>
      <c r="X28" s="33"/>
      <c r="Y28" s="14"/>
      <c r="Z28" s="246"/>
      <c r="AA28" s="33"/>
      <c r="AB28" s="14"/>
      <c r="AC28" s="246"/>
      <c r="AD28" s="33"/>
      <c r="AE28" s="14"/>
      <c r="AF28" s="246"/>
      <c r="AG28" s="33"/>
    </row>
    <row r="29" spans="1:33" ht="15" x14ac:dyDescent="0.2">
      <c r="A29" s="12">
        <v>5</v>
      </c>
      <c r="B29" s="39" t="s">
        <v>79</v>
      </c>
      <c r="C29" s="13" t="s">
        <v>80</v>
      </c>
      <c r="D29" s="14"/>
      <c r="E29" s="246"/>
      <c r="F29" s="33"/>
      <c r="G29" s="14"/>
      <c r="H29" s="246"/>
      <c r="I29" s="65"/>
      <c r="J29" s="235"/>
      <c r="K29" s="246"/>
      <c r="L29" s="33"/>
      <c r="M29" s="235"/>
      <c r="N29" s="246"/>
      <c r="O29" s="65"/>
      <c r="P29" s="14"/>
      <c r="Q29" s="246"/>
      <c r="R29" s="33"/>
      <c r="S29" s="14"/>
      <c r="T29" s="246"/>
      <c r="U29" s="65"/>
      <c r="V29" s="14"/>
      <c r="W29" s="246"/>
      <c r="X29" s="33"/>
      <c r="Y29" s="14"/>
      <c r="Z29" s="246"/>
      <c r="AA29" s="33"/>
      <c r="AB29" s="14"/>
      <c r="AC29" s="246"/>
      <c r="AD29" s="33"/>
      <c r="AE29" s="14"/>
      <c r="AF29" s="246"/>
      <c r="AG29" s="33"/>
    </row>
    <row r="30" spans="1:33" ht="15" x14ac:dyDescent="0.2">
      <c r="A30" s="43"/>
      <c r="B30" s="44"/>
      <c r="C30" s="45"/>
      <c r="D30" s="46"/>
      <c r="E30" s="246"/>
      <c r="F30" s="33"/>
      <c r="G30" s="46"/>
      <c r="H30" s="246"/>
      <c r="I30" s="65"/>
      <c r="J30" s="238"/>
      <c r="K30" s="246"/>
      <c r="L30" s="33"/>
      <c r="M30" s="238"/>
      <c r="N30" s="246"/>
      <c r="O30" s="65"/>
      <c r="P30" s="46"/>
      <c r="Q30" s="246"/>
      <c r="R30" s="33"/>
      <c r="S30" s="46"/>
      <c r="T30" s="246"/>
      <c r="U30" s="65"/>
      <c r="V30" s="46"/>
      <c r="W30" s="246"/>
      <c r="X30" s="33"/>
      <c r="Y30" s="46"/>
      <c r="Z30" s="246"/>
      <c r="AA30" s="33"/>
      <c r="AB30" s="46"/>
      <c r="AC30" s="246"/>
      <c r="AD30" s="33"/>
      <c r="AE30" s="46"/>
      <c r="AF30" s="246"/>
      <c r="AG30" s="33"/>
    </row>
    <row r="31" spans="1:33" ht="15" x14ac:dyDescent="0.2">
      <c r="A31" s="18">
        <v>9</v>
      </c>
      <c r="B31" s="37" t="s">
        <v>81</v>
      </c>
      <c r="C31" s="19" t="s">
        <v>82</v>
      </c>
      <c r="D31" s="20"/>
      <c r="E31" s="246"/>
      <c r="F31" s="21"/>
      <c r="G31" s="20"/>
      <c r="H31" s="246"/>
      <c r="I31" s="66"/>
      <c r="J31" s="236"/>
      <c r="K31" s="246"/>
      <c r="L31" s="21"/>
      <c r="M31" s="236"/>
      <c r="N31" s="246"/>
      <c r="O31" s="66"/>
      <c r="P31" s="20"/>
      <c r="Q31" s="246"/>
      <c r="R31" s="21"/>
      <c r="S31" s="20"/>
      <c r="T31" s="246"/>
      <c r="U31" s="66"/>
      <c r="V31" s="20"/>
      <c r="W31" s="246"/>
      <c r="X31" s="21"/>
      <c r="Y31" s="20"/>
      <c r="Z31" s="246"/>
      <c r="AA31" s="21"/>
      <c r="AB31" s="20"/>
      <c r="AC31" s="246"/>
      <c r="AD31" s="21"/>
      <c r="AE31" s="20"/>
      <c r="AF31" s="246"/>
      <c r="AG31" s="21"/>
    </row>
    <row r="32" spans="1:33" ht="15" x14ac:dyDescent="0.2">
      <c r="A32" s="18">
        <v>9</v>
      </c>
      <c r="B32" s="37" t="s">
        <v>81</v>
      </c>
      <c r="C32" s="19" t="s">
        <v>82</v>
      </c>
      <c r="D32" s="20"/>
      <c r="E32" s="246"/>
      <c r="F32" s="21"/>
      <c r="G32" s="20"/>
      <c r="H32" s="246"/>
      <c r="I32" s="66"/>
      <c r="J32" s="236"/>
      <c r="K32" s="246"/>
      <c r="L32" s="21"/>
      <c r="M32" s="236"/>
      <c r="N32" s="246"/>
      <c r="O32" s="66"/>
      <c r="P32" s="20"/>
      <c r="Q32" s="246"/>
      <c r="R32" s="21"/>
      <c r="S32" s="20"/>
      <c r="T32" s="246"/>
      <c r="U32" s="66"/>
      <c r="V32" s="20"/>
      <c r="W32" s="246"/>
      <c r="X32" s="21"/>
      <c r="Y32" s="20"/>
      <c r="Z32" s="246"/>
      <c r="AA32" s="21"/>
      <c r="AB32" s="20"/>
      <c r="AC32" s="246"/>
      <c r="AD32" s="21"/>
      <c r="AE32" s="20"/>
      <c r="AF32" s="246"/>
      <c r="AG32" s="21"/>
    </row>
    <row r="33" spans="1:33" ht="15" x14ac:dyDescent="0.2">
      <c r="A33" s="18">
        <v>9</v>
      </c>
      <c r="B33" s="37" t="s">
        <v>81</v>
      </c>
      <c r="C33" s="19" t="s">
        <v>82</v>
      </c>
      <c r="D33" s="20"/>
      <c r="E33" s="246"/>
      <c r="F33" s="21"/>
      <c r="G33" s="20"/>
      <c r="H33" s="246"/>
      <c r="I33" s="66"/>
      <c r="J33" s="236"/>
      <c r="K33" s="246"/>
      <c r="L33" s="21"/>
      <c r="M33" s="236"/>
      <c r="N33" s="246"/>
      <c r="O33" s="66"/>
      <c r="P33" s="20"/>
      <c r="Q33" s="246"/>
      <c r="R33" s="21"/>
      <c r="S33" s="20"/>
      <c r="T33" s="246"/>
      <c r="U33" s="66"/>
      <c r="V33" s="20"/>
      <c r="W33" s="246"/>
      <c r="X33" s="21"/>
      <c r="Y33" s="20"/>
      <c r="Z33" s="246"/>
      <c r="AA33" s="21"/>
      <c r="AB33" s="20"/>
      <c r="AC33" s="246"/>
      <c r="AD33" s="21"/>
      <c r="AE33" s="20"/>
      <c r="AF33" s="246"/>
      <c r="AG33" s="21"/>
    </row>
    <row r="34" spans="1:33" ht="15" x14ac:dyDescent="0.2">
      <c r="A34" s="18">
        <v>9</v>
      </c>
      <c r="B34" s="37" t="s">
        <v>81</v>
      </c>
      <c r="C34" s="19" t="s">
        <v>82</v>
      </c>
      <c r="D34" s="20"/>
      <c r="E34" s="246"/>
      <c r="F34" s="21"/>
      <c r="G34" s="20"/>
      <c r="H34" s="246"/>
      <c r="I34" s="66"/>
      <c r="J34" s="236"/>
      <c r="K34" s="246"/>
      <c r="L34" s="21"/>
      <c r="M34" s="236"/>
      <c r="N34" s="246"/>
      <c r="O34" s="66"/>
      <c r="P34" s="20"/>
      <c r="Q34" s="246"/>
      <c r="R34" s="21"/>
      <c r="S34" s="20"/>
      <c r="T34" s="246"/>
      <c r="U34" s="66"/>
      <c r="V34" s="20"/>
      <c r="W34" s="246"/>
      <c r="X34" s="21"/>
      <c r="Y34" s="20"/>
      <c r="Z34" s="246"/>
      <c r="AA34" s="21"/>
      <c r="AB34" s="20"/>
      <c r="AC34" s="246"/>
      <c r="AD34" s="21"/>
      <c r="AE34" s="20"/>
      <c r="AF34" s="246"/>
      <c r="AG34" s="21"/>
    </row>
    <row r="35" spans="1:33" ht="15" x14ac:dyDescent="0.2">
      <c r="A35" s="18">
        <v>9</v>
      </c>
      <c r="B35" s="37" t="s">
        <v>81</v>
      </c>
      <c r="C35" s="19" t="s">
        <v>82</v>
      </c>
      <c r="D35" s="20"/>
      <c r="E35" s="246"/>
      <c r="F35" s="21"/>
      <c r="G35" s="20"/>
      <c r="H35" s="246"/>
      <c r="I35" s="66"/>
      <c r="J35" s="236"/>
      <c r="K35" s="246"/>
      <c r="L35" s="21"/>
      <c r="M35" s="236"/>
      <c r="N35" s="246"/>
      <c r="O35" s="66"/>
      <c r="P35" s="20"/>
      <c r="Q35" s="246"/>
      <c r="R35" s="21"/>
      <c r="S35" s="20"/>
      <c r="T35" s="246"/>
      <c r="U35" s="66"/>
      <c r="V35" s="20"/>
      <c r="W35" s="246"/>
      <c r="X35" s="21"/>
      <c r="Y35" s="20"/>
      <c r="Z35" s="246"/>
      <c r="AA35" s="21"/>
      <c r="AB35" s="20"/>
      <c r="AC35" s="246"/>
      <c r="AD35" s="21"/>
      <c r="AE35" s="20"/>
      <c r="AF35" s="246"/>
      <c r="AG35" s="21"/>
    </row>
    <row r="36" spans="1:33" ht="15.75" x14ac:dyDescent="0.2">
      <c r="A36" s="43"/>
      <c r="B36" s="47" t="s">
        <v>83</v>
      </c>
      <c r="C36" s="45"/>
      <c r="D36" s="46"/>
      <c r="E36" s="246"/>
      <c r="F36" s="48"/>
      <c r="G36" s="46"/>
      <c r="H36" s="246"/>
      <c r="I36" s="68"/>
      <c r="J36" s="238"/>
      <c r="K36" s="246"/>
      <c r="L36" s="48"/>
      <c r="M36" s="238"/>
      <c r="N36" s="246"/>
      <c r="O36" s="68"/>
      <c r="P36" s="46"/>
      <c r="Q36" s="246"/>
      <c r="R36" s="48"/>
      <c r="S36" s="46"/>
      <c r="T36" s="246"/>
      <c r="U36" s="68"/>
      <c r="V36" s="46"/>
      <c r="W36" s="246"/>
      <c r="X36" s="48"/>
      <c r="Y36" s="46"/>
      <c r="Z36" s="246"/>
      <c r="AA36" s="48"/>
      <c r="AB36" s="46"/>
      <c r="AC36" s="246"/>
      <c r="AD36" s="48"/>
      <c r="AE36" s="46"/>
      <c r="AF36" s="246"/>
      <c r="AG36" s="48"/>
    </row>
    <row r="37" spans="1:33" ht="15" x14ac:dyDescent="0.2">
      <c r="A37" s="15">
        <v>13</v>
      </c>
      <c r="B37" s="40" t="s">
        <v>47</v>
      </c>
      <c r="C37" s="16" t="s">
        <v>84</v>
      </c>
      <c r="D37" s="17"/>
      <c r="E37" s="248"/>
      <c r="F37" s="34"/>
      <c r="G37" s="17"/>
      <c r="H37" s="248"/>
      <c r="I37" s="69"/>
      <c r="J37" s="239"/>
      <c r="K37" s="248"/>
      <c r="L37" s="34"/>
      <c r="M37" s="239"/>
      <c r="N37" s="248"/>
      <c r="O37" s="69"/>
      <c r="P37" s="17"/>
      <c r="Q37" s="248"/>
      <c r="R37" s="34"/>
      <c r="S37" s="17"/>
      <c r="T37" s="248"/>
      <c r="U37" s="69"/>
      <c r="V37" s="17"/>
      <c r="W37" s="248"/>
      <c r="X37" s="34"/>
      <c r="Y37" s="17"/>
      <c r="Z37" s="248"/>
      <c r="AA37" s="34"/>
      <c r="AB37" s="17"/>
      <c r="AC37" s="248"/>
      <c r="AD37" s="34"/>
      <c r="AE37" s="17"/>
      <c r="AF37" s="248"/>
      <c r="AG37" s="34"/>
    </row>
    <row r="38" spans="1:33" ht="15" x14ac:dyDescent="0.2">
      <c r="A38" s="15">
        <v>13</v>
      </c>
      <c r="B38" s="40" t="s">
        <v>47</v>
      </c>
      <c r="C38" s="16" t="s">
        <v>84</v>
      </c>
      <c r="D38" s="17"/>
      <c r="E38" s="248"/>
      <c r="F38" s="34"/>
      <c r="G38" s="17"/>
      <c r="H38" s="248"/>
      <c r="I38" s="69"/>
      <c r="J38" s="239"/>
      <c r="K38" s="248"/>
      <c r="L38" s="34"/>
      <c r="M38" s="239"/>
      <c r="N38" s="248"/>
      <c r="O38" s="69"/>
      <c r="P38" s="17"/>
      <c r="Q38" s="248"/>
      <c r="R38" s="34"/>
      <c r="S38" s="17"/>
      <c r="T38" s="248"/>
      <c r="U38" s="69"/>
      <c r="V38" s="17"/>
      <c r="W38" s="248"/>
      <c r="X38" s="34"/>
      <c r="Y38" s="17"/>
      <c r="Z38" s="248"/>
      <c r="AA38" s="34"/>
      <c r="AB38" s="17"/>
      <c r="AC38" s="248"/>
      <c r="AD38" s="34"/>
      <c r="AE38" s="17"/>
      <c r="AF38" s="248"/>
      <c r="AG38" s="34"/>
    </row>
    <row r="39" spans="1:33" ht="15" x14ac:dyDescent="0.2">
      <c r="A39" s="15">
        <v>13</v>
      </c>
      <c r="B39" s="40" t="s">
        <v>47</v>
      </c>
      <c r="C39" s="16" t="s">
        <v>84</v>
      </c>
      <c r="D39" s="17"/>
      <c r="E39" s="248"/>
      <c r="F39" s="34"/>
      <c r="G39" s="17"/>
      <c r="H39" s="248"/>
      <c r="I39" s="69"/>
      <c r="J39" s="239"/>
      <c r="K39" s="248"/>
      <c r="L39" s="34"/>
      <c r="M39" s="239"/>
      <c r="N39" s="248"/>
      <c r="O39" s="69"/>
      <c r="P39" s="17"/>
      <c r="Q39" s="248"/>
      <c r="R39" s="34"/>
      <c r="S39" s="17"/>
      <c r="T39" s="248"/>
      <c r="U39" s="69"/>
      <c r="V39" s="17"/>
      <c r="W39" s="248"/>
      <c r="X39" s="34"/>
      <c r="Y39" s="17"/>
      <c r="Z39" s="248"/>
      <c r="AA39" s="34"/>
      <c r="AB39" s="17"/>
      <c r="AC39" s="248"/>
      <c r="AD39" s="34"/>
      <c r="AE39" s="17"/>
      <c r="AF39" s="248"/>
      <c r="AG39" s="34"/>
    </row>
    <row r="40" spans="1:33" ht="15" x14ac:dyDescent="0.2">
      <c r="A40" s="15">
        <v>13</v>
      </c>
      <c r="B40" s="40" t="s">
        <v>47</v>
      </c>
      <c r="C40" s="16" t="s">
        <v>84</v>
      </c>
      <c r="D40" s="17"/>
      <c r="E40" s="248"/>
      <c r="F40" s="34"/>
      <c r="G40" s="17"/>
      <c r="H40" s="248"/>
      <c r="I40" s="69"/>
      <c r="J40" s="239"/>
      <c r="K40" s="248"/>
      <c r="L40" s="34"/>
      <c r="M40" s="239"/>
      <c r="N40" s="248"/>
      <c r="O40" s="69"/>
      <c r="P40" s="17"/>
      <c r="Q40" s="248"/>
      <c r="R40" s="34"/>
      <c r="S40" s="17"/>
      <c r="T40" s="248"/>
      <c r="U40" s="69"/>
      <c r="V40" s="17"/>
      <c r="W40" s="248"/>
      <c r="X40" s="34"/>
      <c r="Y40" s="17"/>
      <c r="Z40" s="248"/>
      <c r="AA40" s="34"/>
      <c r="AB40" s="17"/>
      <c r="AC40" s="248"/>
      <c r="AD40" s="34"/>
      <c r="AE40" s="17"/>
      <c r="AF40" s="248"/>
      <c r="AG40" s="34"/>
    </row>
    <row r="41" spans="1:33" ht="15" x14ac:dyDescent="0.2">
      <c r="A41" s="15">
        <v>13</v>
      </c>
      <c r="B41" s="40" t="s">
        <v>47</v>
      </c>
      <c r="C41" s="16" t="s">
        <v>84</v>
      </c>
      <c r="D41" s="17"/>
      <c r="E41" s="248"/>
      <c r="F41" s="34"/>
      <c r="G41" s="17"/>
      <c r="H41" s="248"/>
      <c r="I41" s="69"/>
      <c r="J41" s="239"/>
      <c r="K41" s="248"/>
      <c r="L41" s="34"/>
      <c r="M41" s="239"/>
      <c r="N41" s="248"/>
      <c r="O41" s="69"/>
      <c r="P41" s="17"/>
      <c r="Q41" s="248"/>
      <c r="R41" s="34"/>
      <c r="S41" s="17"/>
      <c r="T41" s="248"/>
      <c r="U41" s="69"/>
      <c r="V41" s="17"/>
      <c r="W41" s="248"/>
      <c r="X41" s="34"/>
      <c r="Y41" s="17"/>
      <c r="Z41" s="248"/>
      <c r="AA41" s="34"/>
      <c r="AB41" s="17"/>
      <c r="AC41" s="248"/>
      <c r="AD41" s="34"/>
      <c r="AE41" s="17"/>
      <c r="AF41" s="248"/>
      <c r="AG41" s="34"/>
    </row>
    <row r="42" spans="1:33" ht="15" x14ac:dyDescent="0.2">
      <c r="A42" s="43"/>
      <c r="B42" s="44"/>
      <c r="C42" s="45"/>
      <c r="D42" s="46"/>
      <c r="E42" s="246"/>
      <c r="F42" s="33"/>
      <c r="G42" s="46"/>
      <c r="H42" s="246"/>
      <c r="I42" s="65"/>
      <c r="J42" s="238"/>
      <c r="K42" s="246"/>
      <c r="L42" s="33"/>
      <c r="M42" s="238"/>
      <c r="N42" s="246"/>
      <c r="O42" s="65"/>
      <c r="P42" s="46"/>
      <c r="Q42" s="246"/>
      <c r="R42" s="33"/>
      <c r="S42" s="46"/>
      <c r="T42" s="246"/>
      <c r="U42" s="65"/>
      <c r="V42" s="46"/>
      <c r="W42" s="246"/>
      <c r="X42" s="33"/>
      <c r="Y42" s="46"/>
      <c r="Z42" s="246"/>
      <c r="AA42" s="33"/>
      <c r="AB42" s="46"/>
      <c r="AC42" s="246"/>
      <c r="AD42" s="33"/>
      <c r="AE42" s="46"/>
      <c r="AF42" s="246"/>
      <c r="AG42" s="33"/>
    </row>
    <row r="43" spans="1:33" ht="15" x14ac:dyDescent="0.2">
      <c r="A43" s="22">
        <v>13</v>
      </c>
      <c r="B43" s="38" t="s">
        <v>85</v>
      </c>
      <c r="C43" s="23" t="s">
        <v>86</v>
      </c>
      <c r="D43" s="24"/>
      <c r="E43" s="249"/>
      <c r="F43" s="25"/>
      <c r="G43" s="24"/>
      <c r="H43" s="249"/>
      <c r="I43" s="70"/>
      <c r="J43" s="240"/>
      <c r="K43" s="249"/>
      <c r="L43" s="25"/>
      <c r="M43" s="240"/>
      <c r="N43" s="249"/>
      <c r="O43" s="70"/>
      <c r="P43" s="24"/>
      <c r="Q43" s="249"/>
      <c r="R43" s="25"/>
      <c r="S43" s="24"/>
      <c r="T43" s="249"/>
      <c r="U43" s="70"/>
      <c r="V43" s="24"/>
      <c r="W43" s="249"/>
      <c r="X43" s="25"/>
      <c r="Y43" s="24"/>
      <c r="Z43" s="249"/>
      <c r="AA43" s="25"/>
      <c r="AB43" s="24"/>
      <c r="AC43" s="249"/>
      <c r="AD43" s="25"/>
      <c r="AE43" s="24"/>
      <c r="AF43" s="249"/>
      <c r="AG43" s="25"/>
    </row>
    <row r="44" spans="1:33" ht="15" x14ac:dyDescent="0.2">
      <c r="A44" s="22">
        <v>13</v>
      </c>
      <c r="B44" s="38" t="s">
        <v>85</v>
      </c>
      <c r="C44" s="23" t="s">
        <v>86</v>
      </c>
      <c r="D44" s="24"/>
      <c r="E44" s="249"/>
      <c r="F44" s="25"/>
      <c r="G44" s="24"/>
      <c r="H44" s="249"/>
      <c r="I44" s="70"/>
      <c r="J44" s="240"/>
      <c r="K44" s="249"/>
      <c r="L44" s="25"/>
      <c r="M44" s="240"/>
      <c r="N44" s="249"/>
      <c r="O44" s="70"/>
      <c r="P44" s="24"/>
      <c r="Q44" s="249"/>
      <c r="R44" s="25"/>
      <c r="S44" s="24"/>
      <c r="T44" s="249"/>
      <c r="U44" s="70"/>
      <c r="V44" s="24"/>
      <c r="W44" s="249"/>
      <c r="X44" s="25"/>
      <c r="Y44" s="24"/>
      <c r="Z44" s="249"/>
      <c r="AA44" s="25"/>
      <c r="AB44" s="24"/>
      <c r="AC44" s="249"/>
      <c r="AD44" s="25"/>
      <c r="AE44" s="24"/>
      <c r="AF44" s="249"/>
      <c r="AG44" s="25"/>
    </row>
    <row r="45" spans="1:33" ht="15" x14ac:dyDescent="0.2">
      <c r="A45" s="22">
        <v>13</v>
      </c>
      <c r="B45" s="38" t="s">
        <v>85</v>
      </c>
      <c r="C45" s="23" t="s">
        <v>86</v>
      </c>
      <c r="D45" s="24"/>
      <c r="E45" s="249"/>
      <c r="F45" s="25"/>
      <c r="G45" s="24"/>
      <c r="H45" s="249"/>
      <c r="I45" s="70"/>
      <c r="J45" s="240"/>
      <c r="K45" s="249"/>
      <c r="L45" s="25"/>
      <c r="M45" s="240"/>
      <c r="N45" s="249"/>
      <c r="O45" s="70"/>
      <c r="P45" s="24"/>
      <c r="Q45" s="249"/>
      <c r="R45" s="25"/>
      <c r="S45" s="24"/>
      <c r="T45" s="249"/>
      <c r="U45" s="70"/>
      <c r="V45" s="24"/>
      <c r="W45" s="249"/>
      <c r="X45" s="25"/>
      <c r="Y45" s="24"/>
      <c r="Z45" s="249"/>
      <c r="AA45" s="25"/>
      <c r="AB45" s="24"/>
      <c r="AC45" s="249"/>
      <c r="AD45" s="25"/>
      <c r="AE45" s="24"/>
      <c r="AF45" s="249"/>
      <c r="AG45" s="25"/>
    </row>
    <row r="46" spans="1:33" ht="15" x14ac:dyDescent="0.2">
      <c r="A46" s="22">
        <v>13</v>
      </c>
      <c r="B46" s="38" t="s">
        <v>85</v>
      </c>
      <c r="C46" s="23" t="s">
        <v>86</v>
      </c>
      <c r="D46" s="24"/>
      <c r="E46" s="249"/>
      <c r="F46" s="25"/>
      <c r="G46" s="24"/>
      <c r="H46" s="249"/>
      <c r="I46" s="70"/>
      <c r="J46" s="240"/>
      <c r="K46" s="249"/>
      <c r="L46" s="25"/>
      <c r="M46" s="240"/>
      <c r="N46" s="249"/>
      <c r="O46" s="70"/>
      <c r="P46" s="24"/>
      <c r="Q46" s="249"/>
      <c r="R46" s="25"/>
      <c r="S46" s="24"/>
      <c r="T46" s="249"/>
      <c r="U46" s="70"/>
      <c r="V46" s="24"/>
      <c r="W46" s="249"/>
      <c r="X46" s="25"/>
      <c r="Y46" s="24"/>
      <c r="Z46" s="249"/>
      <c r="AA46" s="25"/>
      <c r="AB46" s="24"/>
      <c r="AC46" s="249"/>
      <c r="AD46" s="25"/>
      <c r="AE46" s="24"/>
      <c r="AF46" s="249"/>
      <c r="AG46" s="25"/>
    </row>
    <row r="47" spans="1:33" ht="15" x14ac:dyDescent="0.2">
      <c r="A47" s="22">
        <v>13</v>
      </c>
      <c r="B47" s="38" t="s">
        <v>85</v>
      </c>
      <c r="C47" s="23" t="s">
        <v>86</v>
      </c>
      <c r="D47" s="24"/>
      <c r="E47" s="249"/>
      <c r="F47" s="25"/>
      <c r="G47" s="24"/>
      <c r="H47" s="249"/>
      <c r="I47" s="70"/>
      <c r="J47" s="240"/>
      <c r="K47" s="249"/>
      <c r="L47" s="25"/>
      <c r="M47" s="240"/>
      <c r="N47" s="249"/>
      <c r="O47" s="70"/>
      <c r="P47" s="24"/>
      <c r="Q47" s="249"/>
      <c r="R47" s="25"/>
      <c r="S47" s="24"/>
      <c r="T47" s="249"/>
      <c r="U47" s="70"/>
      <c r="V47" s="24"/>
      <c r="W47" s="249"/>
      <c r="X47" s="25"/>
      <c r="Y47" s="24"/>
      <c r="Z47" s="249"/>
      <c r="AA47" s="25"/>
      <c r="AB47" s="24"/>
      <c r="AC47" s="249"/>
      <c r="AD47" s="25"/>
      <c r="AE47" s="24"/>
      <c r="AF47" s="249"/>
      <c r="AG47" s="25"/>
    </row>
    <row r="48" spans="1:33" ht="15.75" x14ac:dyDescent="0.2">
      <c r="A48" s="88"/>
      <c r="B48" s="93" t="s">
        <v>71</v>
      </c>
      <c r="C48" s="89"/>
      <c r="D48" s="90"/>
      <c r="E48" s="249"/>
      <c r="F48" s="91"/>
      <c r="G48" s="90"/>
      <c r="H48" s="249"/>
      <c r="I48" s="92"/>
      <c r="J48" s="241"/>
      <c r="K48" s="249"/>
      <c r="L48" s="91"/>
      <c r="M48" s="241"/>
      <c r="N48" s="249"/>
      <c r="O48" s="92"/>
      <c r="P48" s="90"/>
      <c r="Q48" s="249"/>
      <c r="R48" s="91"/>
      <c r="S48" s="90"/>
      <c r="T48" s="249"/>
      <c r="U48" s="92"/>
      <c r="V48" s="90"/>
      <c r="W48" s="249"/>
      <c r="X48" s="91"/>
      <c r="Y48" s="90"/>
      <c r="Z48" s="249"/>
      <c r="AA48" s="91"/>
      <c r="AB48" s="90"/>
      <c r="AC48" s="249"/>
      <c r="AD48" s="91"/>
      <c r="AE48" s="90"/>
      <c r="AF48" s="249"/>
      <c r="AG48" s="91"/>
    </row>
    <row r="49" spans="1:33" ht="15" x14ac:dyDescent="0.2">
      <c r="A49" s="94">
        <v>7</v>
      </c>
      <c r="B49" s="40" t="s">
        <v>78</v>
      </c>
      <c r="C49" s="95" t="s">
        <v>72</v>
      </c>
      <c r="D49" s="17"/>
      <c r="E49" s="249"/>
      <c r="F49" s="91"/>
      <c r="G49" s="17"/>
      <c r="H49" s="249"/>
      <c r="I49" s="92"/>
      <c r="J49" s="239"/>
      <c r="K49" s="249"/>
      <c r="L49" s="91"/>
      <c r="M49" s="239"/>
      <c r="N49" s="249"/>
      <c r="O49" s="92"/>
      <c r="P49" s="17"/>
      <c r="Q49" s="249"/>
      <c r="R49" s="91"/>
      <c r="S49" s="17"/>
      <c r="T49" s="249"/>
      <c r="U49" s="92"/>
      <c r="V49" s="17"/>
      <c r="W49" s="249"/>
      <c r="X49" s="91"/>
      <c r="Y49" s="17"/>
      <c r="Z49" s="249"/>
      <c r="AA49" s="91"/>
      <c r="AB49" s="17"/>
      <c r="AC49" s="249"/>
      <c r="AD49" s="91"/>
      <c r="AE49" s="17"/>
      <c r="AF49" s="249"/>
      <c r="AG49" s="91"/>
    </row>
    <row r="50" spans="1:33" ht="15" x14ac:dyDescent="0.2">
      <c r="A50" s="94">
        <v>7</v>
      </c>
      <c r="B50" s="40" t="s">
        <v>78</v>
      </c>
      <c r="C50" s="95" t="s">
        <v>72</v>
      </c>
      <c r="D50" s="17"/>
      <c r="E50" s="249"/>
      <c r="F50" s="91"/>
      <c r="G50" s="17"/>
      <c r="H50" s="249"/>
      <c r="I50" s="92"/>
      <c r="J50" s="239"/>
      <c r="K50" s="249"/>
      <c r="L50" s="91"/>
      <c r="M50" s="239"/>
      <c r="N50" s="249"/>
      <c r="O50" s="92"/>
      <c r="P50" s="17"/>
      <c r="Q50" s="249"/>
      <c r="R50" s="91"/>
      <c r="S50" s="17"/>
      <c r="T50" s="249"/>
      <c r="U50" s="92"/>
      <c r="V50" s="17"/>
      <c r="W50" s="249"/>
      <c r="X50" s="91"/>
      <c r="Y50" s="17"/>
      <c r="Z50" s="249"/>
      <c r="AA50" s="91"/>
      <c r="AB50" s="17"/>
      <c r="AC50" s="249"/>
      <c r="AD50" s="91"/>
      <c r="AE50" s="17"/>
      <c r="AF50" s="249"/>
      <c r="AG50" s="91"/>
    </row>
    <row r="51" spans="1:33" ht="15" x14ac:dyDescent="0.2">
      <c r="A51" s="94">
        <v>7</v>
      </c>
      <c r="B51" s="40" t="s">
        <v>78</v>
      </c>
      <c r="C51" s="95" t="s">
        <v>72</v>
      </c>
      <c r="D51" s="17"/>
      <c r="E51" s="249"/>
      <c r="F51" s="91"/>
      <c r="G51" s="17"/>
      <c r="H51" s="249"/>
      <c r="I51" s="92"/>
      <c r="J51" s="239"/>
      <c r="K51" s="249"/>
      <c r="L51" s="91"/>
      <c r="M51" s="239"/>
      <c r="N51" s="249"/>
      <c r="O51" s="92"/>
      <c r="P51" s="17"/>
      <c r="Q51" s="249"/>
      <c r="R51" s="91"/>
      <c r="S51" s="17"/>
      <c r="T51" s="249"/>
      <c r="U51" s="92"/>
      <c r="V51" s="17"/>
      <c r="W51" s="249"/>
      <c r="X51" s="91"/>
      <c r="Y51" s="17"/>
      <c r="Z51" s="249"/>
      <c r="AA51" s="91"/>
      <c r="AB51" s="17"/>
      <c r="AC51" s="249"/>
      <c r="AD51" s="91"/>
      <c r="AE51" s="17"/>
      <c r="AF51" s="249"/>
      <c r="AG51" s="91"/>
    </row>
    <row r="52" spans="1:33" ht="15" x14ac:dyDescent="0.2">
      <c r="A52" s="94">
        <v>7</v>
      </c>
      <c r="B52" s="40" t="s">
        <v>78</v>
      </c>
      <c r="C52" s="95" t="s">
        <v>72</v>
      </c>
      <c r="D52" s="17"/>
      <c r="E52" s="249"/>
      <c r="F52" s="91"/>
      <c r="G52" s="17"/>
      <c r="H52" s="249"/>
      <c r="I52" s="92"/>
      <c r="J52" s="239"/>
      <c r="K52" s="249"/>
      <c r="L52" s="91"/>
      <c r="M52" s="239"/>
      <c r="N52" s="249"/>
      <c r="O52" s="92"/>
      <c r="P52" s="17"/>
      <c r="Q52" s="249"/>
      <c r="R52" s="91"/>
      <c r="S52" s="17"/>
      <c r="T52" s="249"/>
      <c r="U52" s="92"/>
      <c r="V52" s="17"/>
      <c r="W52" s="249"/>
      <c r="X52" s="91"/>
      <c r="Y52" s="17"/>
      <c r="Z52" s="249"/>
      <c r="AA52" s="91"/>
      <c r="AB52" s="17"/>
      <c r="AC52" s="249"/>
      <c r="AD52" s="91"/>
      <c r="AE52" s="17"/>
      <c r="AF52" s="249"/>
      <c r="AG52" s="91"/>
    </row>
    <row r="53" spans="1:33" ht="15" x14ac:dyDescent="0.2">
      <c r="A53" s="94">
        <v>7</v>
      </c>
      <c r="B53" s="40" t="s">
        <v>78</v>
      </c>
      <c r="C53" s="95" t="s">
        <v>72</v>
      </c>
      <c r="D53" s="17"/>
      <c r="E53" s="249"/>
      <c r="F53" s="91"/>
      <c r="G53" s="17"/>
      <c r="H53" s="249"/>
      <c r="I53" s="92"/>
      <c r="J53" s="239"/>
      <c r="K53" s="249"/>
      <c r="L53" s="91"/>
      <c r="M53" s="239"/>
      <c r="N53" s="249"/>
      <c r="O53" s="92"/>
      <c r="P53" s="17"/>
      <c r="Q53" s="249"/>
      <c r="R53" s="91"/>
      <c r="S53" s="17"/>
      <c r="T53" s="249"/>
      <c r="U53" s="92"/>
      <c r="V53" s="17"/>
      <c r="W53" s="249"/>
      <c r="X53" s="91"/>
      <c r="Y53" s="17"/>
      <c r="Z53" s="249"/>
      <c r="AA53" s="91"/>
      <c r="AB53" s="17"/>
      <c r="AC53" s="249"/>
      <c r="AD53" s="91"/>
      <c r="AE53" s="17"/>
      <c r="AF53" s="249"/>
      <c r="AG53" s="91"/>
    </row>
    <row r="54" spans="1:33" ht="15" x14ac:dyDescent="0.2">
      <c r="A54" s="43"/>
      <c r="B54" s="44"/>
      <c r="C54" s="45"/>
      <c r="D54" s="46"/>
      <c r="E54" s="246"/>
      <c r="F54" s="33"/>
      <c r="G54" s="46"/>
      <c r="H54" s="246"/>
      <c r="I54" s="65"/>
      <c r="J54" s="238"/>
      <c r="K54" s="246"/>
      <c r="L54" s="33"/>
      <c r="M54" s="238"/>
      <c r="N54" s="246"/>
      <c r="O54" s="65"/>
      <c r="P54" s="46"/>
      <c r="Q54" s="246"/>
      <c r="R54" s="33"/>
      <c r="S54" s="46"/>
      <c r="T54" s="246"/>
      <c r="U54" s="65"/>
      <c r="V54" s="46"/>
      <c r="W54" s="246"/>
      <c r="X54" s="33"/>
      <c r="Y54" s="46"/>
      <c r="Z54" s="246"/>
      <c r="AA54" s="33"/>
      <c r="AB54" s="46"/>
      <c r="AC54" s="246"/>
      <c r="AD54" s="33"/>
      <c r="AE54" s="46"/>
      <c r="AF54" s="246"/>
      <c r="AG54" s="33"/>
    </row>
    <row r="55" spans="1:33" ht="15" x14ac:dyDescent="0.2">
      <c r="A55" s="15">
        <v>13</v>
      </c>
      <c r="B55" s="41" t="s">
        <v>87</v>
      </c>
      <c r="C55" s="4" t="s">
        <v>88</v>
      </c>
      <c r="D55" s="58"/>
      <c r="E55" s="250"/>
      <c r="F55" s="59"/>
      <c r="G55" s="58"/>
      <c r="H55" s="250"/>
      <c r="I55" s="71"/>
      <c r="J55" s="242"/>
      <c r="K55" s="250"/>
      <c r="L55" s="59"/>
      <c r="M55" s="242"/>
      <c r="N55" s="250"/>
      <c r="O55" s="71"/>
      <c r="P55" s="58"/>
      <c r="Q55" s="250"/>
      <c r="R55" s="59"/>
      <c r="S55" s="58"/>
      <c r="T55" s="250"/>
      <c r="U55" s="71"/>
      <c r="V55" s="58"/>
      <c r="W55" s="250"/>
      <c r="X55" s="59"/>
      <c r="Y55" s="58"/>
      <c r="Z55" s="250"/>
      <c r="AA55" s="59"/>
      <c r="AB55" s="58"/>
      <c r="AC55" s="250"/>
      <c r="AD55" s="59"/>
      <c r="AE55" s="58"/>
      <c r="AF55" s="250"/>
      <c r="AG55" s="59"/>
    </row>
    <row r="56" spans="1:33" ht="15" x14ac:dyDescent="0.2">
      <c r="A56" s="15">
        <v>13</v>
      </c>
      <c r="B56" s="41" t="s">
        <v>89</v>
      </c>
      <c r="C56" s="4" t="s">
        <v>88</v>
      </c>
      <c r="D56" s="58"/>
      <c r="E56" s="250"/>
      <c r="F56" s="59"/>
      <c r="G56" s="58"/>
      <c r="H56" s="250"/>
      <c r="I56" s="71"/>
      <c r="J56" s="242"/>
      <c r="K56" s="250"/>
      <c r="L56" s="59"/>
      <c r="M56" s="242"/>
      <c r="N56" s="250"/>
      <c r="O56" s="71"/>
      <c r="P56" s="58"/>
      <c r="Q56" s="250"/>
      <c r="R56" s="59"/>
      <c r="S56" s="58"/>
      <c r="T56" s="250"/>
      <c r="U56" s="71"/>
      <c r="V56" s="58"/>
      <c r="W56" s="250"/>
      <c r="X56" s="59"/>
      <c r="Y56" s="58"/>
      <c r="Z56" s="250"/>
      <c r="AA56" s="59"/>
      <c r="AB56" s="58"/>
      <c r="AC56" s="250"/>
      <c r="AD56" s="59"/>
      <c r="AE56" s="58"/>
      <c r="AF56" s="250"/>
      <c r="AG56" s="59"/>
    </row>
    <row r="57" spans="1:33" ht="15" x14ac:dyDescent="0.2">
      <c r="A57" s="43"/>
      <c r="B57" s="44"/>
      <c r="C57" s="45"/>
      <c r="D57" s="46"/>
      <c r="E57" s="246"/>
      <c r="F57" s="33"/>
      <c r="G57" s="46"/>
      <c r="H57" s="246"/>
      <c r="I57" s="65"/>
      <c r="J57" s="238"/>
      <c r="K57" s="246"/>
      <c r="L57" s="33"/>
      <c r="M57" s="238"/>
      <c r="N57" s="246"/>
      <c r="O57" s="65"/>
      <c r="P57" s="46"/>
      <c r="Q57" s="246"/>
      <c r="R57" s="33"/>
      <c r="S57" s="46"/>
      <c r="T57" s="246"/>
      <c r="U57" s="65"/>
      <c r="V57" s="46"/>
      <c r="W57" s="246"/>
      <c r="X57" s="33"/>
      <c r="Y57" s="46"/>
      <c r="Z57" s="246"/>
      <c r="AA57" s="33"/>
      <c r="AB57" s="46"/>
      <c r="AC57" s="246"/>
      <c r="AD57" s="33"/>
      <c r="AE57" s="46"/>
      <c r="AF57" s="246"/>
      <c r="AG57" s="33"/>
    </row>
    <row r="58" spans="1:33" ht="15" x14ac:dyDescent="0.2">
      <c r="A58" s="12">
        <v>6</v>
      </c>
      <c r="B58" s="39" t="s">
        <v>38</v>
      </c>
      <c r="C58" s="13" t="s">
        <v>90</v>
      </c>
      <c r="D58" s="14"/>
      <c r="E58" s="251"/>
      <c r="F58" s="33"/>
      <c r="G58" s="14"/>
      <c r="H58" s="251"/>
      <c r="I58" s="65"/>
      <c r="J58" s="235"/>
      <c r="K58" s="251"/>
      <c r="L58" s="33"/>
      <c r="M58" s="235"/>
      <c r="N58" s="251"/>
      <c r="O58" s="65"/>
      <c r="P58" s="14"/>
      <c r="Q58" s="251"/>
      <c r="R58" s="33"/>
      <c r="S58" s="14"/>
      <c r="T58" s="251"/>
      <c r="U58" s="65"/>
      <c r="V58" s="14"/>
      <c r="W58" s="251"/>
      <c r="X58" s="33"/>
      <c r="Y58" s="14"/>
      <c r="Z58" s="251"/>
      <c r="AA58" s="33"/>
      <c r="AB58" s="14"/>
      <c r="AC58" s="251"/>
      <c r="AD58" s="33"/>
      <c r="AE58" s="14"/>
      <c r="AF58" s="251"/>
      <c r="AG58" s="33"/>
    </row>
    <row r="59" spans="1:33" ht="15" x14ac:dyDescent="0.2">
      <c r="A59" s="12">
        <v>7</v>
      </c>
      <c r="B59" s="39" t="s">
        <v>91</v>
      </c>
      <c r="C59" s="13" t="s">
        <v>72</v>
      </c>
      <c r="D59" s="14"/>
      <c r="E59" s="251"/>
      <c r="F59" s="33"/>
      <c r="G59" s="14"/>
      <c r="H59" s="251"/>
      <c r="I59" s="65"/>
      <c r="J59" s="235"/>
      <c r="K59" s="251"/>
      <c r="L59" s="33"/>
      <c r="M59" s="235"/>
      <c r="N59" s="251"/>
      <c r="O59" s="65"/>
      <c r="P59" s="14"/>
      <c r="Q59" s="251"/>
      <c r="R59" s="33"/>
      <c r="S59" s="14"/>
      <c r="T59" s="251"/>
      <c r="U59" s="65"/>
      <c r="V59" s="14"/>
      <c r="W59" s="251"/>
      <c r="X59" s="33"/>
      <c r="Y59" s="14"/>
      <c r="Z59" s="251"/>
      <c r="AA59" s="33"/>
      <c r="AB59" s="14"/>
      <c r="AC59" s="251"/>
      <c r="AD59" s="33"/>
      <c r="AE59" s="14"/>
      <c r="AF59" s="251"/>
      <c r="AG59" s="33"/>
    </row>
    <row r="60" spans="1:33" x14ac:dyDescent="0.2">
      <c r="D60" s="82"/>
      <c r="E60" s="252"/>
      <c r="F60" s="63"/>
      <c r="G60" s="82"/>
      <c r="H60" s="252"/>
      <c r="J60" s="243"/>
      <c r="K60" s="252"/>
      <c r="L60" s="63"/>
      <c r="M60" s="243"/>
      <c r="N60" s="252"/>
      <c r="P60" s="82"/>
      <c r="Q60" s="252"/>
      <c r="R60" s="63"/>
      <c r="S60" s="82"/>
      <c r="T60" s="252"/>
      <c r="V60" s="82"/>
      <c r="W60" s="252"/>
      <c r="X60" s="63"/>
      <c r="Y60" s="82"/>
      <c r="Z60" s="252"/>
      <c r="AA60" s="63"/>
      <c r="AB60" s="82"/>
      <c r="AC60" s="252"/>
      <c r="AD60" s="63"/>
      <c r="AE60" s="82"/>
      <c r="AF60" s="252"/>
      <c r="AG60" s="63"/>
    </row>
    <row r="61" spans="1:33" ht="15" x14ac:dyDescent="0.2">
      <c r="A61" s="18">
        <v>10</v>
      </c>
      <c r="B61" s="37" t="s">
        <v>44</v>
      </c>
      <c r="C61" s="19" t="s">
        <v>92</v>
      </c>
      <c r="D61" s="20"/>
      <c r="E61" s="246"/>
      <c r="F61" s="21"/>
      <c r="G61" s="20"/>
      <c r="H61" s="246"/>
      <c r="I61" s="66"/>
      <c r="J61" s="236"/>
      <c r="K61" s="246"/>
      <c r="L61" s="21"/>
      <c r="M61" s="236"/>
      <c r="N61" s="246"/>
      <c r="O61" s="66"/>
      <c r="P61" s="20"/>
      <c r="Q61" s="246"/>
      <c r="R61" s="21"/>
      <c r="S61" s="20"/>
      <c r="T61" s="246"/>
      <c r="U61" s="66"/>
      <c r="V61" s="20"/>
      <c r="W61" s="246"/>
      <c r="X61" s="21"/>
      <c r="Y61" s="20"/>
      <c r="Z61" s="246"/>
      <c r="AA61" s="21"/>
      <c r="AB61" s="20"/>
      <c r="AC61" s="246"/>
      <c r="AD61" s="21"/>
      <c r="AE61" s="20"/>
      <c r="AF61" s="246"/>
      <c r="AG61" s="21"/>
    </row>
    <row r="62" spans="1:33" ht="15" x14ac:dyDescent="0.2">
      <c r="A62" s="18">
        <v>11</v>
      </c>
      <c r="B62" s="37" t="s">
        <v>45</v>
      </c>
      <c r="C62" s="19" t="s">
        <v>93</v>
      </c>
      <c r="D62" s="20"/>
      <c r="E62" s="246"/>
      <c r="F62" s="21"/>
      <c r="G62" s="20"/>
      <c r="H62" s="246"/>
      <c r="I62" s="66"/>
      <c r="J62" s="236"/>
      <c r="K62" s="246"/>
      <c r="L62" s="21"/>
      <c r="M62" s="236"/>
      <c r="N62" s="246"/>
      <c r="O62" s="66"/>
      <c r="P62" s="20"/>
      <c r="Q62" s="246"/>
      <c r="R62" s="21"/>
      <c r="S62" s="20"/>
      <c r="T62" s="246"/>
      <c r="U62" s="66"/>
      <c r="V62" s="20"/>
      <c r="W62" s="246"/>
      <c r="X62" s="21"/>
      <c r="Y62" s="20"/>
      <c r="Z62" s="246"/>
      <c r="AA62" s="21"/>
      <c r="AB62" s="20"/>
      <c r="AC62" s="246"/>
      <c r="AD62" s="21"/>
      <c r="AE62" s="20"/>
      <c r="AF62" s="246"/>
      <c r="AG62" s="21"/>
    </row>
    <row r="63" spans="1:33" x14ac:dyDescent="0.2">
      <c r="D63" s="82"/>
      <c r="E63" s="252"/>
      <c r="F63" s="63"/>
      <c r="G63" s="82"/>
      <c r="H63" s="252"/>
      <c r="J63" s="243"/>
      <c r="K63" s="252"/>
      <c r="L63" s="63"/>
      <c r="M63" s="243"/>
      <c r="N63" s="252"/>
      <c r="P63" s="82"/>
      <c r="Q63" s="252"/>
      <c r="R63" s="63"/>
      <c r="S63" s="82"/>
      <c r="T63" s="252"/>
      <c r="V63" s="82"/>
      <c r="W63" s="252"/>
      <c r="X63" s="63"/>
      <c r="Y63" s="82"/>
      <c r="Z63" s="252"/>
      <c r="AA63" s="63"/>
      <c r="AB63" s="82"/>
      <c r="AC63" s="252"/>
      <c r="AD63" s="63"/>
      <c r="AE63" s="82"/>
      <c r="AF63" s="252"/>
      <c r="AG63" s="63"/>
    </row>
    <row r="64" spans="1:33" ht="15.75" thickBot="1" x14ac:dyDescent="0.25">
      <c r="A64" s="28">
        <v>14</v>
      </c>
      <c r="B64" s="36" t="s">
        <v>55</v>
      </c>
      <c r="C64" s="29" t="s">
        <v>94</v>
      </c>
      <c r="D64" s="83"/>
      <c r="E64" s="253"/>
      <c r="F64" s="253"/>
      <c r="G64" s="83"/>
      <c r="H64" s="253"/>
      <c r="I64" s="253"/>
      <c r="J64" s="244"/>
      <c r="K64" s="253"/>
      <c r="L64" s="253"/>
      <c r="M64" s="244"/>
      <c r="N64" s="253"/>
      <c r="O64" s="253"/>
      <c r="P64" s="30"/>
      <c r="Q64" s="253"/>
      <c r="R64" s="253"/>
      <c r="S64" s="30"/>
      <c r="T64" s="253"/>
      <c r="U64" s="253"/>
      <c r="V64" s="30"/>
      <c r="W64" s="253"/>
      <c r="X64" s="253"/>
      <c r="Y64" s="30"/>
      <c r="Z64" s="253"/>
      <c r="AA64" s="253"/>
      <c r="AB64" s="30"/>
      <c r="AC64" s="253"/>
      <c r="AD64" s="253"/>
      <c r="AE64" s="30"/>
      <c r="AF64" s="253"/>
      <c r="AG64" s="253"/>
    </row>
    <row r="65" spans="1:33" ht="16.5" thickBot="1" x14ac:dyDescent="0.3">
      <c r="A65" s="74">
        <v>15</v>
      </c>
      <c r="B65" s="75" t="s">
        <v>95</v>
      </c>
      <c r="C65" s="76"/>
      <c r="D65" s="77">
        <f t="shared" ref="D65:AG65" si="9">SUM(D6:D64)</f>
        <v>0</v>
      </c>
      <c r="E65" s="254">
        <f t="shared" si="9"/>
        <v>0</v>
      </c>
      <c r="F65" s="78">
        <f t="shared" si="9"/>
        <v>0</v>
      </c>
      <c r="G65" s="79">
        <f t="shared" si="9"/>
        <v>0</v>
      </c>
      <c r="H65" s="254">
        <f t="shared" si="9"/>
        <v>0</v>
      </c>
      <c r="I65" s="80">
        <f t="shared" si="9"/>
        <v>0</v>
      </c>
      <c r="J65" s="245">
        <f t="shared" si="9"/>
        <v>0</v>
      </c>
      <c r="K65" s="254">
        <f t="shared" si="9"/>
        <v>0</v>
      </c>
      <c r="L65" s="84">
        <f t="shared" si="9"/>
        <v>0</v>
      </c>
      <c r="M65" s="245">
        <f t="shared" si="9"/>
        <v>0</v>
      </c>
      <c r="N65" s="254">
        <f t="shared" si="9"/>
        <v>0</v>
      </c>
      <c r="O65" s="86">
        <f t="shared" si="9"/>
        <v>0</v>
      </c>
      <c r="P65" s="77">
        <f t="shared" si="9"/>
        <v>0</v>
      </c>
      <c r="Q65" s="254">
        <f t="shared" si="9"/>
        <v>0</v>
      </c>
      <c r="R65" s="84">
        <f t="shared" si="9"/>
        <v>0</v>
      </c>
      <c r="S65" s="77">
        <f t="shared" si="9"/>
        <v>0</v>
      </c>
      <c r="T65" s="254">
        <f t="shared" si="9"/>
        <v>0</v>
      </c>
      <c r="U65" s="86">
        <f t="shared" si="9"/>
        <v>0</v>
      </c>
      <c r="V65" s="77">
        <f t="shared" si="9"/>
        <v>0</v>
      </c>
      <c r="W65" s="254">
        <f t="shared" si="9"/>
        <v>0</v>
      </c>
      <c r="X65" s="84">
        <f t="shared" si="9"/>
        <v>0</v>
      </c>
      <c r="Y65" s="77">
        <f t="shared" ref="Y65:AE65" si="10">SUM(Y6:Y64)</f>
        <v>0</v>
      </c>
      <c r="Z65" s="254">
        <f t="shared" si="10"/>
        <v>0</v>
      </c>
      <c r="AA65" s="84">
        <f t="shared" si="10"/>
        <v>0</v>
      </c>
      <c r="AB65" s="77">
        <f t="shared" si="10"/>
        <v>0</v>
      </c>
      <c r="AC65" s="254">
        <f t="shared" si="10"/>
        <v>0</v>
      </c>
      <c r="AD65" s="84">
        <f t="shared" si="10"/>
        <v>0</v>
      </c>
      <c r="AE65" s="77">
        <f t="shared" si="10"/>
        <v>0</v>
      </c>
      <c r="AF65" s="79">
        <f t="shared" si="9"/>
        <v>0</v>
      </c>
      <c r="AG65" s="84">
        <f t="shared" si="9"/>
        <v>0</v>
      </c>
    </row>
    <row r="66" spans="1:33" ht="15.75" x14ac:dyDescent="0.25">
      <c r="A66" s="140"/>
      <c r="B66" s="141"/>
      <c r="C66" s="1"/>
      <c r="D66" s="150"/>
      <c r="E66" s="230"/>
      <c r="F66" s="151"/>
      <c r="G66" s="150"/>
      <c r="H66" s="230"/>
      <c r="I66" s="151"/>
      <c r="J66" s="150"/>
      <c r="K66" s="230"/>
      <c r="L66" s="151"/>
      <c r="M66" s="150"/>
      <c r="N66" s="230"/>
      <c r="O66" s="151"/>
      <c r="P66" s="150"/>
      <c r="Q66" s="230"/>
      <c r="R66" s="151"/>
      <c r="S66" s="150"/>
      <c r="T66" s="230"/>
      <c r="U66" s="151"/>
      <c r="V66" s="142"/>
      <c r="W66" s="230"/>
      <c r="X66" s="142"/>
      <c r="Y66" s="150"/>
      <c r="Z66" s="230"/>
      <c r="AA66" s="151"/>
      <c r="AB66" s="150"/>
      <c r="AC66" s="230"/>
      <c r="AD66" s="151"/>
      <c r="AE66" s="150"/>
      <c r="AF66" s="230"/>
      <c r="AG66" s="151"/>
    </row>
    <row r="67" spans="1:33" ht="15.75" thickBot="1" x14ac:dyDescent="0.25">
      <c r="A67" s="31"/>
      <c r="B67" s="35"/>
      <c r="C67" s="2"/>
      <c r="D67" s="152"/>
      <c r="E67" s="231"/>
      <c r="F67" s="153"/>
      <c r="G67" s="152"/>
      <c r="H67" s="231"/>
      <c r="I67" s="153"/>
      <c r="J67" s="152"/>
      <c r="K67" s="231"/>
      <c r="L67" s="153"/>
      <c r="M67" s="152"/>
      <c r="N67" s="231"/>
      <c r="O67" s="153"/>
      <c r="P67" s="152"/>
      <c r="Q67" s="231"/>
      <c r="R67" s="153"/>
      <c r="S67" s="152"/>
      <c r="T67" s="231"/>
      <c r="U67" s="153"/>
      <c r="V67" s="2"/>
      <c r="W67" s="231"/>
      <c r="X67" s="154"/>
      <c r="Y67" s="152"/>
      <c r="Z67" s="231"/>
      <c r="AA67" s="153"/>
      <c r="AB67" s="152"/>
      <c r="AC67" s="231"/>
      <c r="AD67" s="153"/>
      <c r="AE67" s="152"/>
      <c r="AF67" s="231"/>
      <c r="AG67" s="153"/>
    </row>
    <row r="68" spans="1:33" s="8" customFormat="1" ht="15.75" x14ac:dyDescent="0.25">
      <c r="A68" s="97">
        <v>16</v>
      </c>
      <c r="B68" s="98" t="s">
        <v>96</v>
      </c>
      <c r="C68" s="99" t="s">
        <v>97</v>
      </c>
      <c r="D68" s="112">
        <v>0</v>
      </c>
      <c r="E68" s="232"/>
      <c r="F68" s="113"/>
      <c r="G68" s="112">
        <v>0</v>
      </c>
      <c r="H68" s="232"/>
      <c r="I68" s="113"/>
      <c r="J68" s="112">
        <v>0</v>
      </c>
      <c r="K68" s="232"/>
      <c r="L68" s="113"/>
      <c r="M68" s="112">
        <v>0</v>
      </c>
      <c r="N68" s="232"/>
      <c r="O68" s="113"/>
      <c r="P68" s="112">
        <v>0</v>
      </c>
      <c r="Q68" s="232"/>
      <c r="R68" s="113"/>
      <c r="S68" s="112">
        <v>0</v>
      </c>
      <c r="T68" s="232"/>
      <c r="U68" s="113"/>
      <c r="V68" s="112">
        <v>0</v>
      </c>
      <c r="W68" s="232"/>
      <c r="X68" s="113"/>
      <c r="Y68" s="112">
        <v>0</v>
      </c>
      <c r="Z68" s="232"/>
      <c r="AA68" s="100"/>
      <c r="AB68" s="112">
        <v>0</v>
      </c>
      <c r="AC68" s="232"/>
      <c r="AD68" s="100"/>
      <c r="AE68" s="112">
        <v>0</v>
      </c>
      <c r="AF68" s="232"/>
      <c r="AG68" s="100"/>
    </row>
    <row r="73" spans="1:33" x14ac:dyDescent="0.2">
      <c r="AC73" s="258"/>
    </row>
  </sheetData>
  <sheetProtection insertColumns="0" deleteRows="0"/>
  <mergeCells count="20">
    <mergeCell ref="AB2:AD2"/>
    <mergeCell ref="AB3:AD3"/>
    <mergeCell ref="S2:U2"/>
    <mergeCell ref="V2:X2"/>
    <mergeCell ref="AE2:AG2"/>
    <mergeCell ref="S3:U3"/>
    <mergeCell ref="V3:X3"/>
    <mergeCell ref="AE3:AG3"/>
    <mergeCell ref="Y2:AA2"/>
    <mergeCell ref="Y3:AA3"/>
    <mergeCell ref="D3:F3"/>
    <mergeCell ref="M3:O3"/>
    <mergeCell ref="P3:R3"/>
    <mergeCell ref="D2:F2"/>
    <mergeCell ref="G2:I2"/>
    <mergeCell ref="J2:L2"/>
    <mergeCell ref="M2:O2"/>
    <mergeCell ref="P2:R2"/>
    <mergeCell ref="G3:I3"/>
    <mergeCell ref="J3:L3"/>
  </mergeCells>
  <conditionalFormatting sqref="D3:E3">
    <cfRule type="expression" dxfId="37" priority="9">
      <formula>$D$3=""</formula>
    </cfRule>
    <cfRule type="expression" dxfId="36" priority="10">
      <formula>$D$3&lt;&gt;""</formula>
    </cfRule>
  </conditionalFormatting>
  <conditionalFormatting sqref="G3">
    <cfRule type="expression" dxfId="35" priority="62">
      <formula>G$3&lt;&gt;""</formula>
    </cfRule>
    <cfRule type="expression" dxfId="34" priority="61">
      <formula>G$3=""</formula>
    </cfRule>
  </conditionalFormatting>
  <conditionalFormatting sqref="H3">
    <cfRule type="expression" dxfId="33" priority="11">
      <formula>$D$3=""</formula>
    </cfRule>
    <cfRule type="expression" dxfId="32" priority="12">
      <formula>$D$3&lt;&gt;""</formula>
    </cfRule>
  </conditionalFormatting>
  <conditionalFormatting sqref="J3">
    <cfRule type="expression" dxfId="31" priority="46">
      <formula>J$3&lt;&gt;""</formula>
    </cfRule>
    <cfRule type="expression" dxfId="30" priority="45">
      <formula>J$3=""</formula>
    </cfRule>
  </conditionalFormatting>
  <conditionalFormatting sqref="K3">
    <cfRule type="expression" dxfId="29" priority="32">
      <formula>$D$3&lt;&gt;""</formula>
    </cfRule>
    <cfRule type="expression" dxfId="28" priority="31">
      <formula>$D$3=""</formula>
    </cfRule>
  </conditionalFormatting>
  <conditionalFormatting sqref="M3">
    <cfRule type="expression" dxfId="27" priority="44">
      <formula>M$3&lt;&gt;""</formula>
    </cfRule>
    <cfRule type="expression" dxfId="26" priority="43">
      <formula>M$3=""</formula>
    </cfRule>
  </conditionalFormatting>
  <conditionalFormatting sqref="N3">
    <cfRule type="expression" dxfId="25" priority="30">
      <formula>$D$3&lt;&gt;""</formula>
    </cfRule>
    <cfRule type="expression" dxfId="24" priority="29">
      <formula>$D$3=""</formula>
    </cfRule>
  </conditionalFormatting>
  <conditionalFormatting sqref="P3">
    <cfRule type="expression" dxfId="23" priority="42">
      <formula>P$3&lt;&gt;""</formula>
    </cfRule>
    <cfRule type="expression" dxfId="22" priority="41">
      <formula>P$3=""</formula>
    </cfRule>
  </conditionalFormatting>
  <conditionalFormatting sqref="Q3">
    <cfRule type="expression" dxfId="21" priority="19">
      <formula>$D$3=""</formula>
    </cfRule>
    <cfRule type="expression" dxfId="20" priority="20">
      <formula>$D$3&lt;&gt;""</formula>
    </cfRule>
  </conditionalFormatting>
  <conditionalFormatting sqref="S3">
    <cfRule type="expression" dxfId="19" priority="39">
      <formula>S$3=""</formula>
    </cfRule>
    <cfRule type="expression" dxfId="18" priority="40">
      <formula>S$3&lt;&gt;""</formula>
    </cfRule>
  </conditionalFormatting>
  <conditionalFormatting sqref="T3">
    <cfRule type="expression" dxfId="17" priority="18">
      <formula>$D$3&lt;&gt;""</formula>
    </cfRule>
    <cfRule type="expression" dxfId="16" priority="17">
      <formula>$D$3=""</formula>
    </cfRule>
  </conditionalFormatting>
  <conditionalFormatting sqref="V3">
    <cfRule type="expression" dxfId="15" priority="37">
      <formula>V$3=""</formula>
    </cfRule>
    <cfRule type="expression" dxfId="14" priority="38">
      <formula>V$3&lt;&gt;""</formula>
    </cfRule>
  </conditionalFormatting>
  <conditionalFormatting sqref="W3">
    <cfRule type="expression" dxfId="13" priority="16">
      <formula>$D$3&lt;&gt;""</formula>
    </cfRule>
    <cfRule type="expression" dxfId="12" priority="15">
      <formula>$D$3=""</formula>
    </cfRule>
  </conditionalFormatting>
  <conditionalFormatting sqref="Y3">
    <cfRule type="expression" dxfId="11" priority="8">
      <formula>Y$3&lt;&gt;""</formula>
    </cfRule>
    <cfRule type="expression" dxfId="10" priority="7">
      <formula>Y$3=""</formula>
    </cfRule>
  </conditionalFormatting>
  <conditionalFormatting sqref="Z3">
    <cfRule type="expression" dxfId="9" priority="6">
      <formula>$D$3&lt;&gt;""</formula>
    </cfRule>
    <cfRule type="expression" dxfId="8" priority="5">
      <formula>$D$3=""</formula>
    </cfRule>
  </conditionalFormatting>
  <conditionalFormatting sqref="AB3">
    <cfRule type="expression" dxfId="7" priority="3">
      <formula>AB$3=""</formula>
    </cfRule>
    <cfRule type="expression" dxfId="6" priority="4">
      <formula>AB$3&lt;&gt;""</formula>
    </cfRule>
  </conditionalFormatting>
  <conditionalFormatting sqref="AC3">
    <cfRule type="expression" dxfId="5" priority="2">
      <formula>$D$3&lt;&gt;""</formula>
    </cfRule>
    <cfRule type="expression" dxfId="4" priority="1">
      <formula>$D$3=""</formula>
    </cfRule>
  </conditionalFormatting>
  <conditionalFormatting sqref="AE3">
    <cfRule type="expression" dxfId="3" priority="35">
      <formula>AE$3=""</formula>
    </cfRule>
    <cfRule type="expression" dxfId="2" priority="36">
      <formula>AE$3&lt;&gt;""</formula>
    </cfRule>
  </conditionalFormatting>
  <conditionalFormatting sqref="AF3">
    <cfRule type="expression" dxfId="1" priority="14">
      <formula>$D$3&lt;&gt;""</formula>
    </cfRule>
    <cfRule type="expression" dxfId="0" priority="13">
      <formula>$D$3=""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A4E4544956AB4195440CB82BB338DD" ma:contentTypeVersion="11" ma:contentTypeDescription="Ein neues Dokument erstellen." ma:contentTypeScope="" ma:versionID="422caac012d4ef06814997828010f6cf">
  <xsd:schema xmlns:xsd="http://www.w3.org/2001/XMLSchema" xmlns:xs="http://www.w3.org/2001/XMLSchema" xmlns:p="http://schemas.microsoft.com/office/2006/metadata/properties" xmlns:ns2="2f5c8dae-7e17-46af-9981-b1b0fdbe1237" xmlns:ns3="7954aca7-18da-4246-ba48-2c1f5c390611" targetNamespace="http://schemas.microsoft.com/office/2006/metadata/properties" ma:root="true" ma:fieldsID="c3a1a8d848383fabf8efc6468b48e6b9" ns2:_="" ns3:_="">
    <xsd:import namespace="2f5c8dae-7e17-46af-9981-b1b0fdbe1237"/>
    <xsd:import namespace="7954aca7-18da-4246-ba48-2c1f5c3906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5c8dae-7e17-46af-9981-b1b0fdbe12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cef84a3c-6f38-4050-86b7-dfbe387e46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54aca7-18da-4246-ba48-2c1f5c39061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cb6ce12-dd1b-4487-a679-01694eaf04f1}" ma:internalName="TaxCatchAll" ma:showField="CatchAllData" ma:web="7954aca7-18da-4246-ba48-2c1f5c390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54aca7-18da-4246-ba48-2c1f5c390611" xsi:nil="true"/>
    <lcf76f155ced4ddcb4097134ff3c332f xmlns="2f5c8dae-7e17-46af-9981-b1b0fdbe12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F42E3A-749B-432C-AC4B-4E1AE4E343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5c8dae-7e17-46af-9981-b1b0fdbe1237"/>
    <ds:schemaRef ds:uri="7954aca7-18da-4246-ba48-2c1f5c390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A5553B-2E02-4189-8AD0-84DBE71618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581FBE-421A-4FE2-B4FD-4516D411624F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2f5c8dae-7e17-46af-9981-b1b0fdbe1237"/>
    <ds:schemaRef ds:uri="http://schemas.openxmlformats.org/package/2006/metadata/core-properties"/>
    <ds:schemaRef ds:uri="7954aca7-18da-4246-ba48-2c1f5c39061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17</vt:i4>
      </vt:variant>
    </vt:vector>
  </HeadingPairs>
  <TitlesOfParts>
    <vt:vector size="20" baseType="lpstr">
      <vt:lpstr>Zentralsteuerabrechnung  </vt:lpstr>
      <vt:lpstr>Schritt 1 &gt; Zusammenfassung</vt:lpstr>
      <vt:lpstr>Schritt 2 &gt; Erfassung</vt:lpstr>
      <vt:lpstr>AbschreibungenJP_3181_912</vt:lpstr>
      <vt:lpstr>AbschreibungenNP_3181_911</vt:lpstr>
      <vt:lpstr>AbschreibungenZinsen_3181_913</vt:lpstr>
      <vt:lpstr>Bezugsprovision_3612</vt:lpstr>
      <vt:lpstr>Einkommenssteuern_nat.Pers._4000</vt:lpstr>
      <vt:lpstr>Einkommenssteuern_nat.Pers.VJ_4003</vt:lpstr>
      <vt:lpstr>Gewinn_Kapitalsteuern_jur.Pers._4010</vt:lpstr>
      <vt:lpstr>Gewinn_Kapitalsteuern_jur.Pers.VJ_4011</vt:lpstr>
      <vt:lpstr>Grundstückgewinnsteuern_4022</vt:lpstr>
      <vt:lpstr>Nachsteuern_Bussen_4005</vt:lpstr>
      <vt:lpstr>Nachsteuern_Bussen_jur.Pers._4015</vt:lpstr>
      <vt:lpstr>Quellensteuern_nat.Pers._4002</vt:lpstr>
      <vt:lpstr>Übrige_direkte_Steuern_jur.Pers._4019</vt:lpstr>
      <vt:lpstr>Übrige_direkte_Steuern_nat.Pers._4009</vt:lpstr>
      <vt:lpstr>Vermögenssteuern_nat.Pers._4001</vt:lpstr>
      <vt:lpstr>Vermögenssteuern_nat.Pers.VJ_4004</vt:lpstr>
      <vt:lpstr>Zinsen_4401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streule</dc:creator>
  <cp:keywords/>
  <dc:description/>
  <cp:lastModifiedBy>Maria Streule</cp:lastModifiedBy>
  <cp:revision/>
  <dcterms:created xsi:type="dcterms:W3CDTF">2021-03-16T23:28:43Z</dcterms:created>
  <dcterms:modified xsi:type="dcterms:W3CDTF">2025-02-03T17:16:03Z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0x010100EDA4E4544956AB4195440CB82BB338DD</vt:lpwstr>
  </property>
  <property fmtid="{D5CDD505-2E9C-101B-9397-08002B2CF9AE}" pid="3" name="Order">
    <vt:r8>8831200</vt:r8>
  </property>
  <property fmtid="{D5CDD505-2E9C-101B-9397-08002B2CF9AE}" pid="4" name="yM_CcName">
    <vt:lpwstr/>
  </property>
  <property fmtid="{D5CDD505-2E9C-101B-9397-08002B2CF9AE}" pid="5" name="yM_ToAddress">
    <vt:lpwstr/>
  </property>
  <property fmtid="{D5CDD505-2E9C-101B-9397-08002B2CF9AE}" pid="6" name="yM_AttachmentNames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M_NormalizedSubject">
    <vt:lpwstr/>
  </property>
  <property fmtid="{D5CDD505-2E9C-101B-9397-08002B2CF9AE}" pid="10" name="yM_Body">
    <vt:lpwstr/>
  </property>
  <property fmtid="{D5CDD505-2E9C-101B-9397-08002B2CF9AE}" pid="11" name="yM_HashCode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yM_CcAddress">
    <vt:lpwstr/>
  </property>
  <property fmtid="{D5CDD505-2E9C-101B-9397-08002B2CF9AE}" pid="15" name="yM_Subject">
    <vt:lpwstr/>
  </property>
  <property fmtid="{D5CDD505-2E9C-101B-9397-08002B2CF9AE}" pid="16" name="yM_FromAddress">
    <vt:lpwstr/>
  </property>
  <property fmtid="{D5CDD505-2E9C-101B-9397-08002B2CF9AE}" pid="17" name="_ExtendedDescription">
    <vt:lpwstr/>
  </property>
  <property fmtid="{D5CDD505-2E9C-101B-9397-08002B2CF9AE}" pid="18" name="yM_ToName">
    <vt:lpwstr/>
  </property>
  <property fmtid="{D5CDD505-2E9C-101B-9397-08002B2CF9AE}" pid="19" name="yM_FromName">
    <vt:lpwstr/>
  </property>
  <property fmtid="{D5CDD505-2E9C-101B-9397-08002B2CF9AE}" pid="20" name="TriggerFlowInfo">
    <vt:lpwstr/>
  </property>
  <property fmtid="{D5CDD505-2E9C-101B-9397-08002B2CF9AE}" pid="21" name="MediaServiceImageTags">
    <vt:lpwstr/>
  </property>
</Properties>
</file>