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thtg-my.sharepoint.com/personal/maria_streule_kath-tg_ch/Documents/Desktop/"/>
    </mc:Choice>
  </mc:AlternateContent>
  <xr:revisionPtr revIDLastSave="1009" documentId="8_{104825ED-D977-4F9C-81C3-98300B8B3885}" xr6:coauthVersionLast="47" xr6:coauthVersionMax="47" xr10:uidLastSave="{845A469B-93EB-41A3-8E11-4A453F45E2BB}"/>
  <bookViews>
    <workbookView xWindow="28680" yWindow="-120" windowWidth="29040" windowHeight="15720" xr2:uid="{00000000-000D-0000-FFFF-FFFF00000000}"/>
    <workbookView xWindow="28680" yWindow="-120" windowWidth="29040" windowHeight="15720" xr2:uid="{882E74AF-FAAD-418F-AEDB-51A391904E8E}"/>
  </bookViews>
  <sheets>
    <sheet name="2026-01-05_ex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7" i="5" l="1"/>
  <c r="H156" i="5"/>
  <c r="H155" i="5"/>
  <c r="H154" i="5"/>
  <c r="E67" i="5"/>
  <c r="H67" i="5" s="1"/>
  <c r="E66" i="5"/>
  <c r="H66" i="5" s="1"/>
  <c r="H63" i="5"/>
  <c r="H61" i="5"/>
  <c r="H69" i="5" s="1"/>
  <c r="C153" i="5" s="1"/>
  <c r="H153" i="5" s="1"/>
  <c r="E61" i="5"/>
  <c r="D55" i="5"/>
  <c r="H80" i="5" s="1"/>
  <c r="A55" i="5"/>
  <c r="H84" i="5" s="1"/>
  <c r="A52" i="5"/>
  <c r="E135" i="5" s="1"/>
  <c r="H135" i="5" s="1"/>
  <c r="D44" i="5"/>
  <c r="A44" i="5"/>
  <c r="G33" i="5"/>
  <c r="H94" i="5" s="1"/>
  <c r="F24" i="5"/>
  <c r="D24" i="5"/>
  <c r="E116" i="5" l="1"/>
  <c r="H116" i="5" s="1"/>
  <c r="E117" i="5"/>
  <c r="H117" i="5" s="1"/>
  <c r="E89" i="5"/>
  <c r="H89" i="5" s="1"/>
  <c r="E118" i="5"/>
  <c r="H118" i="5" s="1"/>
  <c r="E119" i="5"/>
  <c r="H119" i="5" s="1"/>
  <c r="E120" i="5"/>
  <c r="H120" i="5" s="1"/>
  <c r="E129" i="5"/>
  <c r="H129" i="5" s="1"/>
  <c r="E130" i="5"/>
  <c r="H130" i="5" s="1"/>
  <c r="E131" i="5"/>
  <c r="H131" i="5" s="1"/>
  <c r="E147" i="5"/>
  <c r="H147" i="5" s="1"/>
  <c r="H74" i="5"/>
  <c r="H75" i="5"/>
  <c r="H85" i="5"/>
  <c r="H92" i="5"/>
  <c r="H93" i="5"/>
  <c r="E97" i="5"/>
  <c r="H97" i="5" s="1"/>
  <c r="E132" i="5"/>
  <c r="H132" i="5" s="1"/>
  <c r="E104" i="5"/>
  <c r="H104" i="5" s="1"/>
  <c r="E136" i="5"/>
  <c r="H136" i="5" s="1"/>
  <c r="E111" i="5"/>
  <c r="H111" i="5" s="1"/>
  <c r="E137" i="5"/>
  <c r="H137" i="5" s="1"/>
  <c r="E112" i="5"/>
  <c r="H112" i="5" s="1"/>
  <c r="E138" i="5"/>
  <c r="H138" i="5" s="1"/>
  <c r="H158" i="5"/>
  <c r="E113" i="5"/>
  <c r="H113" i="5" s="1"/>
  <c r="E139" i="5"/>
  <c r="H139" i="5" s="1"/>
  <c r="E145" i="5"/>
  <c r="H145" i="5" s="1"/>
  <c r="E99" i="5"/>
  <c r="H99" i="5" s="1"/>
  <c r="E134" i="5"/>
  <c r="H134" i="5" s="1"/>
  <c r="E133" i="5"/>
  <c r="H133" i="5" s="1"/>
  <c r="E114" i="5"/>
  <c r="H114" i="5" s="1"/>
  <c r="E121" i="5"/>
  <c r="H121" i="5" s="1"/>
  <c r="G55" i="5"/>
  <c r="E115" i="5"/>
  <c r="H115" i="5" s="1"/>
  <c r="E122" i="5"/>
  <c r="H122" i="5" s="1"/>
  <c r="E146" i="5"/>
  <c r="H146" i="5" s="1"/>
  <c r="E98" i="5"/>
  <c r="H98" i="5" s="1"/>
  <c r="H79" i="5"/>
  <c r="E103" i="5"/>
  <c r="H103" i="5" s="1"/>
  <c r="H141" i="5" l="1"/>
  <c r="C156" i="5" s="1"/>
  <c r="H124" i="5"/>
  <c r="C155" i="5" s="1"/>
  <c r="H76" i="5"/>
  <c r="H81" i="5"/>
  <c r="H86" i="5"/>
  <c r="H149" i="5"/>
  <c r="C157" i="5" s="1"/>
  <c r="H106" i="5" l="1"/>
  <c r="C154" i="5" s="1"/>
</calcChain>
</file>

<file path=xl/sharedStrings.xml><?xml version="1.0" encoding="utf-8"?>
<sst xmlns="http://schemas.openxmlformats.org/spreadsheetml/2006/main" count="220" uniqueCount="113">
  <si>
    <t>PENSENBERECHNUNGS-TOOL</t>
  </si>
  <si>
    <t>Personenangaben</t>
  </si>
  <si>
    <t>Name der katechetisch Tätigen Person</t>
  </si>
  <si>
    <t>Ggf. pauschaler Anstellungsgrad</t>
  </si>
  <si>
    <t>Name der Kirchgemeinde und Pfarrei</t>
  </si>
  <si>
    <t>Linienvorgesetzte Person</t>
  </si>
  <si>
    <t>Alter</t>
  </si>
  <si>
    <t>Hauptaufgaben</t>
  </si>
  <si>
    <t>Stellenpro-zent total</t>
  </si>
  <si>
    <t>Lektionenunterricht</t>
  </si>
  <si>
    <t>Unterricht in Blockstunden</t>
  </si>
  <si>
    <t>Lager und Weekends</t>
  </si>
  <si>
    <t>Anzahl Stunden im Ein-satz (ganze Tage = 11h)</t>
  </si>
  <si>
    <t>Anzahl Stunden für Vor- und Nachbereitung</t>
  </si>
  <si>
    <t>Prozentsatz pro Stunde</t>
  </si>
  <si>
    <t>Elternabende</t>
  </si>
  <si>
    <t>Anzahl Elternabende (Leitung)</t>
  </si>
  <si>
    <t>Anzahl Elternabende
(Co-Leitung)</t>
  </si>
  <si>
    <t>Anzahl Elternabende 
(Hilfe)</t>
  </si>
  <si>
    <t>Stunden-pauschale</t>
  </si>
  <si>
    <t>Standard-Liturgien</t>
  </si>
  <si>
    <t>Anzahl Liturgien 
(Leitung)</t>
  </si>
  <si>
    <t>Anzahl Liturgien
(Co-Leitung)</t>
  </si>
  <si>
    <t>Anzahl Liturgien
(Hilfe)</t>
  </si>
  <si>
    <t>Sonder-Liturgien (Erstkommunion / Firmung)</t>
  </si>
  <si>
    <t>Weiterbildungen + Trans-fer (=2fache Präsenszeit)</t>
  </si>
  <si>
    <t xml:space="preserve">Weiterbildung </t>
  </si>
  <si>
    <t>Sitzungen</t>
  </si>
  <si>
    <t>Anzahl einfache Sitzungen</t>
  </si>
  <si>
    <t>Anzahl halbe Tage</t>
  </si>
  <si>
    <t>Anzahl Tage</t>
  </si>
  <si>
    <t>Diverse (in Stunden Arbeitszeit)</t>
  </si>
  <si>
    <t>Leitung</t>
  </si>
  <si>
    <t>Anzahl Stunden für Greminenarbeit</t>
  </si>
  <si>
    <t>Besprechung  / Austausch m. Vorgesetzte (inkl. MAB)</t>
  </si>
  <si>
    <t>Öffentlichkeitsarbeit (SoMe, Pfarrblatt etc.)</t>
  </si>
  <si>
    <t>Verpflichtende Präsenz bei diversen Anlässen</t>
  </si>
  <si>
    <t>Teaminterne Anlässe (Schulung, Tagung etc.)</t>
  </si>
  <si>
    <t>Jahresplanung und Konzeption</t>
  </si>
  <si>
    <t>Evaluation und Qualitätssicherung</t>
  </si>
  <si>
    <t>Übergaben von Klassen/Gruppen</t>
  </si>
  <si>
    <t>Weitere Mithilfe bei diversen Veranstaltungen</t>
  </si>
  <si>
    <t>Computer und Technik</t>
  </si>
  <si>
    <t>Total</t>
  </si>
  <si>
    <t>Konzeptentwicklung</t>
  </si>
  <si>
    <t>Gremienarbeit</t>
  </si>
  <si>
    <t>Fachlicher Austausch</t>
  </si>
  <si>
    <t>Qualitätssicherungs-massnahmen</t>
  </si>
  <si>
    <t>MAB/Berichte</t>
  </si>
  <si>
    <t>Visitationen</t>
  </si>
  <si>
    <t>Leitung Sitzungen Katecheseteam</t>
  </si>
  <si>
    <t>Aushilfe bei Bedarf</t>
  </si>
  <si>
    <t>Sitzungen Seelsorgeteam</t>
  </si>
  <si>
    <t>Datum:</t>
  </si>
  <si>
    <t>Projekte</t>
  </si>
  <si>
    <t>Projekte sind zeitlich befristete Aufgaben/Anlässe. In das Formular wird eine pauschale Stundenzahl für alle mit dem Projekt verbundenden Aufgaben eingetragen</t>
  </si>
  <si>
    <t>Projekt 1</t>
  </si>
  <si>
    <t>Projekt 2</t>
  </si>
  <si>
    <t>Projekt 3</t>
  </si>
  <si>
    <t>Berechnung der Stellenprozente insgesamt</t>
  </si>
  <si>
    <t>Bereich Hauptaufgaben</t>
  </si>
  <si>
    <t>Bereich Leitung</t>
  </si>
  <si>
    <t>Bereich Projekte</t>
  </si>
  <si>
    <t>Bitte nehmen Sie in blauen Felder Einträge vor</t>
  </si>
  <si>
    <t>Ihr berechneter Anstellungsgrad in Prozent</t>
  </si>
  <si>
    <t xml:space="preserve">Bitte verändern Sie die Basiswerte für Ihre Pfarrei nur in Absprache. </t>
  </si>
  <si>
    <t>Prozentsatz p. Lektion/J</t>
  </si>
  <si>
    <t>Projektarbeit (zeitlich be-fristete Aufgaben)</t>
  </si>
  <si>
    <t>Die farblichen Markierungen haben folgende Bedeutung:</t>
  </si>
  <si>
    <t>Zusammenarbeit mit der Schule</t>
  </si>
  <si>
    <t>Austausch mit Lehrpersonen</t>
  </si>
  <si>
    <t>Vernetzungsarbeit in der Schule</t>
  </si>
  <si>
    <t>Teilnahme an Sitzungen</t>
  </si>
  <si>
    <t>Orientierungshilfe für Religionslehrpersonen, katechetisch Tätige, Katecheseverantwortliche und anstellende Behörden zur Berechnung des Pensums im Bereich Katechese / konf. RU. Massgeblich bleiben diözesane und kantonale Richtwerte.</t>
  </si>
  <si>
    <t>Pro Tag 8.4h / Woche 42h</t>
  </si>
  <si>
    <t>(27 Tage)</t>
  </si>
  <si>
    <t>bis 49 Jahre</t>
  </si>
  <si>
    <t>ab 50 Jahre</t>
  </si>
  <si>
    <t>Jahresarbeitszeit (brutto)</t>
  </si>
  <si>
    <t>Soll-Stunden (netto)</t>
  </si>
  <si>
    <t>Prozentsatz pro Wochen-Jahreslektion</t>
  </si>
  <si>
    <t>Prozentsatz pro Parallel-Jahres-Wochenlektion</t>
  </si>
  <si>
    <t>Grundlagen</t>
  </si>
  <si>
    <t>Besoldungsverordnung  RB 188.211 der Katholischen Synode</t>
  </si>
  <si>
    <t>Jahresstundenzahl (netto)</t>
  </si>
  <si>
    <r>
      <t>Feiertage  (</t>
    </r>
    <r>
      <rPr>
        <sz val="9"/>
        <color theme="1"/>
        <rFont val="Symbol"/>
        <family val="1"/>
        <charset val="2"/>
      </rPr>
      <t>Æ</t>
    </r>
    <r>
      <rPr>
        <sz val="9"/>
        <color theme="1"/>
        <rFont val="Verdana"/>
        <family val="2"/>
        <scheme val="minor"/>
      </rPr>
      <t xml:space="preserve"> 2025-44)</t>
    </r>
  </si>
  <si>
    <t>Ferien in Stunden</t>
  </si>
  <si>
    <t>(23 Tage)</t>
  </si>
  <si>
    <t>(9.5 Tage)</t>
  </si>
  <si>
    <r>
      <t xml:space="preserve">Prozentsatz pro 60min
</t>
    </r>
    <r>
      <rPr>
        <b/>
        <sz val="9"/>
        <color theme="1"/>
        <rFont val="Verdana"/>
        <family val="2"/>
        <scheme val="minor"/>
      </rPr>
      <t>Leitung (Faktor 2)</t>
    </r>
  </si>
  <si>
    <r>
      <t xml:space="preserve">Prozentsatz pro 60min
</t>
    </r>
    <r>
      <rPr>
        <b/>
        <sz val="9"/>
        <color theme="1"/>
        <rFont val="Verdana"/>
        <family val="2"/>
        <scheme val="minor"/>
      </rPr>
      <t>Co-Leitung (Faktor 1.5)</t>
    </r>
  </si>
  <si>
    <r>
      <t xml:space="preserve">Prozentsatz pro 60min
</t>
    </r>
    <r>
      <rPr>
        <b/>
        <sz val="9"/>
        <color theme="1"/>
        <rFont val="Verdana"/>
        <family val="2"/>
        <scheme val="minor"/>
      </rPr>
      <t>Hilfe, Begleit. (Faktor 1)</t>
    </r>
  </si>
  <si>
    <t>Zusätzliche Aufgaben</t>
  </si>
  <si>
    <r>
      <t xml:space="preserve">Die Prozentwerte basieren auf der Nettoarbeitszeit (reine Arbeitszeit) für die Berechnung nach Prozenten </t>
    </r>
    <r>
      <rPr>
        <b/>
        <u/>
        <sz val="9"/>
        <color theme="1"/>
        <rFont val="Verdana"/>
        <family val="2"/>
        <scheme val="minor"/>
      </rPr>
      <t>(keine Vertragliche Werte)</t>
    </r>
  </si>
  <si>
    <t>Basiswerte Unterricht</t>
  </si>
  <si>
    <t>Pro Paralell-Lektions-Stunde</t>
  </si>
  <si>
    <t xml:space="preserve">Prozentsatz pro Lektions-Stunde </t>
  </si>
  <si>
    <t xml:space="preserve">Prozentsatz pro 60min
</t>
  </si>
  <si>
    <t>Anzahl Jahres-Lektionen</t>
  </si>
  <si>
    <t xml:space="preserve">Anzahl Parallel-Lektionen
</t>
  </si>
  <si>
    <t>Anzahl Blockstunden</t>
  </si>
  <si>
    <t>Anzahl Paralell-Blockstundne</t>
  </si>
  <si>
    <t>Diverses</t>
  </si>
  <si>
    <t>Bereich zus. Aufgaben</t>
  </si>
  <si>
    <t>Bereich Diverses</t>
  </si>
  <si>
    <t>Total Anstellungs-Prozente</t>
  </si>
  <si>
    <t>brutto</t>
  </si>
  <si>
    <t>netto</t>
  </si>
  <si>
    <t>Berechnung auf Brutto-Arbeitszeit auf der Basis der Grundlagen und des Alters.
(= Vertragliche Werte)</t>
  </si>
  <si>
    <t>Anleitung</t>
  </si>
  <si>
    <t>Tragen Sie Ihr Alter ein, damit das Pensum berechnet wird. (Pflichtangabe)</t>
  </si>
  <si>
    <t>Alter (Pflichtangabe)</t>
  </si>
  <si>
    <r>
      <t>Die Prozentwerte basieren auf der Bruttoarbeitszeit für die Anstellungsberechnung nach Prozenten</t>
    </r>
    <r>
      <rPr>
        <b/>
        <u/>
        <sz val="9"/>
        <color theme="1"/>
        <rFont val="Verdana"/>
        <family val="2"/>
        <scheme val="minor"/>
      </rPr>
      <t xml:space="preserve"> (Vertragliche Werte)
</t>
    </r>
    <r>
      <rPr>
        <sz val="9"/>
        <color theme="1"/>
        <rFont val="Verdana"/>
        <family val="2"/>
        <scheme val="minor"/>
      </rPr>
      <t>Pro Lektions-Stunde sind 4 Stunden Gesamtaufwand (aslo inkl. Vor- und Nacharbeit) abgerechnet.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</si>
</sst>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3" x14ac:knownFonts="1">
    <font>
      <sz val="9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22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8.5"/>
      <color theme="1"/>
      <name val="Verdana"/>
      <family val="2"/>
    </font>
    <font>
      <sz val="11"/>
      <color theme="1"/>
      <name val="Verdana"/>
      <family val="2"/>
      <scheme val="minor"/>
    </font>
    <font>
      <sz val="9"/>
      <name val="Verdana"/>
      <family val="2"/>
      <scheme val="minor"/>
    </font>
    <font>
      <sz val="9"/>
      <color theme="1"/>
      <name val="Symbol"/>
      <family val="1"/>
      <charset val="2"/>
    </font>
    <font>
      <sz val="9"/>
      <color rgb="FFFF0000"/>
      <name val="Segoe UI"/>
      <family val="2"/>
    </font>
    <font>
      <sz val="9"/>
      <color rgb="FFFF0000"/>
      <name val="Verdana"/>
      <family val="2"/>
      <scheme val="minor"/>
    </font>
    <font>
      <b/>
      <u/>
      <sz val="9"/>
      <color theme="1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1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 applyAlignment="1">
      <alignment vertical="center"/>
    </xf>
    <xf numFmtId="0" fontId="2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/>
    </xf>
    <xf numFmtId="0" fontId="8" fillId="2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10" fontId="0" fillId="0" borderId="0" xfId="0" applyNumberForma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0" fontId="2" fillId="4" borderId="0" xfId="0" applyNumberFormat="1" applyFont="1" applyFill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9" fontId="2" fillId="0" borderId="0" xfId="0" applyNumberFormat="1" applyFont="1" applyAlignment="1">
      <alignment horizontal="right" vertical="center"/>
    </xf>
    <xf numFmtId="1" fontId="0" fillId="5" borderId="2" xfId="0" applyNumberForma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right" vertical="center" wrapText="1"/>
    </xf>
    <xf numFmtId="165" fontId="6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3" borderId="7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10" fontId="0" fillId="0" borderId="0" xfId="0" applyNumberFormat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10" fontId="5" fillId="0" borderId="0" xfId="1" applyNumberFormat="1" applyFon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center" wrapText="1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10" fontId="0" fillId="3" borderId="3" xfId="0" applyNumberFormat="1" applyFill="1" applyBorder="1" applyAlignment="1">
      <alignment horizontal="center" vertical="center" wrapText="1"/>
    </xf>
    <xf numFmtId="10" fontId="0" fillId="3" borderId="4" xfId="0" applyNumberForma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0" fontId="0" fillId="3" borderId="3" xfId="1" applyNumberFormat="1" applyFont="1" applyFill="1" applyBorder="1" applyAlignment="1" applyProtection="1">
      <alignment horizontal="center" vertical="center" wrapText="1"/>
    </xf>
    <xf numFmtId="10" fontId="0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justify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KZH">
  <a:themeElements>
    <a:clrScheme name="KK ZH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00"/>
      </a:accent1>
      <a:accent2>
        <a:srgbClr val="009CDD"/>
      </a:accent2>
      <a:accent3>
        <a:srgbClr val="FFEC00"/>
      </a:accent3>
      <a:accent4>
        <a:srgbClr val="DA8D1B"/>
      </a:accent4>
      <a:accent5>
        <a:srgbClr val="C00076"/>
      </a:accent5>
      <a:accent6>
        <a:srgbClr val="B4C95F"/>
      </a:accent6>
      <a:hlink>
        <a:srgbClr val="0000FF"/>
      </a:hlink>
      <a:folHlink>
        <a:srgbClr val="800080"/>
      </a:folHlink>
    </a:clrScheme>
    <a:fontScheme name="KathKirch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2B73-DE8B-4D7C-9194-0E3D93FEDA1E}">
  <dimension ref="A1:R174"/>
  <sheetViews>
    <sheetView tabSelected="1" zoomScaleNormal="100" workbookViewId="0">
      <selection activeCell="C61" sqref="C61"/>
    </sheetView>
    <sheetView tabSelected="1" workbookViewId="1">
      <selection sqref="A1:H1"/>
    </sheetView>
  </sheetViews>
  <sheetFormatPr baseColWidth="10" defaultRowHeight="11.25" x14ac:dyDescent="0.15"/>
  <cols>
    <col min="1" max="7" width="10.625" customWidth="1"/>
    <col min="8" max="8" width="11.5" customWidth="1"/>
  </cols>
  <sheetData>
    <row r="1" spans="1:8" x14ac:dyDescent="0.15">
      <c r="A1" s="60"/>
      <c r="B1" s="60"/>
      <c r="C1" s="60"/>
      <c r="D1" s="60"/>
      <c r="E1" s="60"/>
      <c r="F1" s="60"/>
      <c r="G1" s="60"/>
      <c r="H1" s="60"/>
    </row>
    <row r="2" spans="1:8" ht="27" x14ac:dyDescent="0.35">
      <c r="A2" s="61" t="s">
        <v>0</v>
      </c>
      <c r="B2" s="61"/>
      <c r="C2" s="61"/>
      <c r="D2" s="61"/>
      <c r="E2" s="61"/>
      <c r="F2" s="61"/>
      <c r="G2" s="61"/>
      <c r="H2" s="61"/>
    </row>
    <row r="3" spans="1:8" ht="12" customHeight="1" x14ac:dyDescent="0.35">
      <c r="A3" s="1"/>
      <c r="B3" s="1"/>
      <c r="C3" s="1"/>
      <c r="D3" s="1"/>
      <c r="E3" s="1"/>
      <c r="F3" s="1"/>
      <c r="G3" s="1"/>
      <c r="H3" s="1"/>
    </row>
    <row r="4" spans="1:8" ht="36" customHeight="1" x14ac:dyDescent="0.15">
      <c r="A4" s="62" t="s">
        <v>73</v>
      </c>
      <c r="B4" s="62"/>
      <c r="C4" s="62"/>
      <c r="D4" s="62"/>
      <c r="E4" s="62"/>
      <c r="F4" s="62"/>
      <c r="G4" s="62"/>
      <c r="H4" s="62"/>
    </row>
    <row r="5" spans="1:8" ht="12.75" customHeight="1" x14ac:dyDescent="0.15">
      <c r="A5" s="28"/>
      <c r="B5" s="28"/>
      <c r="C5" s="28"/>
      <c r="D5" s="28"/>
      <c r="E5" s="28"/>
      <c r="F5" s="28"/>
      <c r="G5" s="28"/>
      <c r="H5" s="28"/>
    </row>
    <row r="6" spans="1:8" ht="14.25" x14ac:dyDescent="0.2">
      <c r="A6" s="58" t="s">
        <v>109</v>
      </c>
      <c r="B6" s="58"/>
      <c r="C6" s="58"/>
      <c r="D6" s="58"/>
      <c r="E6" s="58"/>
      <c r="F6" s="58"/>
      <c r="G6" s="58"/>
      <c r="H6" s="58"/>
    </row>
    <row r="7" spans="1:8" ht="14.25" x14ac:dyDescent="0.2">
      <c r="A7" s="14"/>
      <c r="B7" s="14"/>
      <c r="C7" s="14"/>
      <c r="D7" s="14"/>
      <c r="E7" s="14"/>
      <c r="F7" s="14"/>
      <c r="G7" s="14"/>
      <c r="H7" s="14"/>
    </row>
    <row r="8" spans="1:8" x14ac:dyDescent="0.15">
      <c r="A8" s="63" t="s">
        <v>68</v>
      </c>
      <c r="B8" s="63"/>
      <c r="C8" s="63"/>
      <c r="D8" s="63"/>
      <c r="E8" s="63"/>
      <c r="F8" s="63"/>
      <c r="G8" s="63"/>
      <c r="H8" s="63"/>
    </row>
    <row r="9" spans="1:8" ht="14.25" x14ac:dyDescent="0.2">
      <c r="A9" s="14"/>
      <c r="B9" s="14"/>
      <c r="C9" s="14"/>
      <c r="D9" s="14"/>
      <c r="E9" s="14"/>
      <c r="F9" s="14"/>
      <c r="G9" s="14"/>
      <c r="H9" s="14"/>
    </row>
    <row r="10" spans="1:8" ht="30" customHeight="1" x14ac:dyDescent="0.15">
      <c r="A10" s="17"/>
      <c r="B10" s="57" t="s">
        <v>63</v>
      </c>
      <c r="C10" s="57"/>
      <c r="D10" s="57"/>
      <c r="E10" s="45"/>
      <c r="F10" s="64" t="s">
        <v>110</v>
      </c>
      <c r="G10" s="64"/>
      <c r="H10" s="64"/>
    </row>
    <row r="11" spans="1:8" ht="30" customHeight="1" x14ac:dyDescent="0.15">
      <c r="A11" s="42"/>
      <c r="B11" s="57" t="s">
        <v>65</v>
      </c>
      <c r="C11" s="57"/>
      <c r="D11" s="57"/>
      <c r="E11" s="18"/>
      <c r="F11" s="57" t="s">
        <v>64</v>
      </c>
      <c r="G11" s="57"/>
      <c r="H11" s="57"/>
    </row>
    <row r="12" spans="1:8" ht="15" customHeight="1" x14ac:dyDescent="0.15">
      <c r="A12" s="43"/>
      <c r="B12" s="8"/>
      <c r="C12" s="8"/>
      <c r="D12" s="8"/>
      <c r="E12" s="44"/>
      <c r="F12" s="8"/>
      <c r="G12" s="8"/>
      <c r="H12" s="8"/>
    </row>
    <row r="13" spans="1:8" ht="15" customHeight="1" x14ac:dyDescent="0.15">
      <c r="A13" s="43"/>
      <c r="B13" s="8"/>
      <c r="C13" s="8"/>
      <c r="D13" s="8"/>
      <c r="E13" s="44"/>
      <c r="F13" s="8"/>
      <c r="G13" s="8"/>
      <c r="H13" s="8"/>
    </row>
    <row r="14" spans="1:8" ht="18" customHeight="1" x14ac:dyDescent="0.15">
      <c r="G14" t="s">
        <v>53</v>
      </c>
      <c r="H14" s="19"/>
    </row>
    <row r="16" spans="1:8" ht="14.25" x14ac:dyDescent="0.2">
      <c r="A16" s="58" t="s">
        <v>82</v>
      </c>
      <c r="B16" s="58"/>
      <c r="C16" s="58"/>
      <c r="D16" s="58"/>
      <c r="E16" s="58"/>
      <c r="F16" s="58"/>
      <c r="G16" s="58"/>
      <c r="H16" s="58"/>
    </row>
    <row r="18" spans="1:8" x14ac:dyDescent="0.15">
      <c r="A18" t="s">
        <v>83</v>
      </c>
    </row>
    <row r="20" spans="1:8" x14ac:dyDescent="0.15">
      <c r="A20" s="59" t="s">
        <v>74</v>
      </c>
      <c r="B20" s="59"/>
      <c r="C20" s="16" t="s">
        <v>6</v>
      </c>
      <c r="D20" s="16" t="s">
        <v>76</v>
      </c>
      <c r="F20" t="s">
        <v>77</v>
      </c>
    </row>
    <row r="21" spans="1:8" x14ac:dyDescent="0.15">
      <c r="A21" s="59" t="s">
        <v>78</v>
      </c>
      <c r="B21" s="59"/>
      <c r="C21" s="10"/>
      <c r="D21" s="46">
        <v>2184</v>
      </c>
      <c r="E21" s="32">
        <v>1</v>
      </c>
      <c r="F21" s="46">
        <v>2184</v>
      </c>
      <c r="G21" s="32">
        <v>1</v>
      </c>
    </row>
    <row r="22" spans="1:8" x14ac:dyDescent="0.15">
      <c r="A22" s="59" t="s">
        <v>86</v>
      </c>
      <c r="B22" s="59"/>
      <c r="C22" s="10"/>
      <c r="D22" s="47">
        <v>193.2</v>
      </c>
      <c r="E22" s="22" t="s">
        <v>87</v>
      </c>
      <c r="F22" s="47">
        <v>226.8</v>
      </c>
      <c r="G22" s="22" t="s">
        <v>75</v>
      </c>
    </row>
    <row r="23" spans="1:8" ht="12" x14ac:dyDescent="0.2">
      <c r="A23" s="59" t="s">
        <v>85</v>
      </c>
      <c r="B23" s="59"/>
      <c r="C23" s="10"/>
      <c r="D23" s="48">
        <v>79.599999999999994</v>
      </c>
      <c r="E23" s="22" t="s">
        <v>88</v>
      </c>
      <c r="F23" s="49">
        <v>79.599999999999994</v>
      </c>
      <c r="G23" s="22" t="s">
        <v>88</v>
      </c>
    </row>
    <row r="24" spans="1:8" x14ac:dyDescent="0.15">
      <c r="A24" s="59" t="s">
        <v>79</v>
      </c>
      <c r="B24" s="59"/>
      <c r="C24" s="10"/>
      <c r="D24" s="50">
        <f>D21-D22-D23</f>
        <v>1911.2</v>
      </c>
      <c r="E24" s="33">
        <v>0.875</v>
      </c>
      <c r="F24" s="50">
        <f>F21-F22-F23</f>
        <v>1877.6000000000001</v>
      </c>
      <c r="G24" s="32">
        <v>0.86</v>
      </c>
    </row>
    <row r="25" spans="1:8" x14ac:dyDescent="0.15">
      <c r="C25" s="10"/>
      <c r="D25" s="51"/>
      <c r="E25" s="33"/>
      <c r="F25" s="51"/>
      <c r="G25" s="32"/>
    </row>
    <row r="27" spans="1:8" ht="14.25" x14ac:dyDescent="0.2">
      <c r="A27" s="58" t="s">
        <v>1</v>
      </c>
      <c r="B27" s="58"/>
      <c r="C27" s="58"/>
      <c r="D27" s="58"/>
      <c r="E27" s="58"/>
      <c r="F27" s="58"/>
      <c r="G27" s="58"/>
      <c r="H27" s="58"/>
    </row>
    <row r="29" spans="1:8" ht="22.5" customHeight="1" x14ac:dyDescent="0.15">
      <c r="A29" s="65" t="s">
        <v>2</v>
      </c>
      <c r="B29" s="65"/>
      <c r="C29" s="66"/>
      <c r="D29" s="67"/>
      <c r="E29" s="75" t="s">
        <v>4</v>
      </c>
      <c r="F29" s="75"/>
      <c r="G29" s="66"/>
      <c r="H29" s="67"/>
    </row>
    <row r="31" spans="1:8" ht="22.5" customHeight="1" x14ac:dyDescent="0.15">
      <c r="A31" s="65" t="s">
        <v>3</v>
      </c>
      <c r="B31" s="65"/>
      <c r="C31" s="66"/>
      <c r="D31" s="67"/>
      <c r="E31" s="68" t="s">
        <v>5</v>
      </c>
      <c r="F31" s="68"/>
      <c r="G31" s="69"/>
      <c r="H31" s="70"/>
    </row>
    <row r="32" spans="1:8" ht="22.5" customHeight="1" x14ac:dyDescent="0.15">
      <c r="A32" s="21"/>
      <c r="B32" s="21"/>
      <c r="C32" s="8"/>
      <c r="D32" s="8"/>
      <c r="E32" s="8"/>
      <c r="F32" s="8"/>
      <c r="G32" s="52"/>
      <c r="H32" s="52"/>
    </row>
    <row r="33" spans="1:18" ht="22.5" customHeight="1" x14ac:dyDescent="0.15">
      <c r="A33" s="57" t="s">
        <v>111</v>
      </c>
      <c r="B33" s="57"/>
      <c r="C33" s="71"/>
      <c r="D33" s="72"/>
      <c r="E33" s="68" t="s">
        <v>84</v>
      </c>
      <c r="F33" s="68"/>
      <c r="G33" s="73" t="str">
        <f>IF(C33&gt;=50,F24,IF(AND(C33&gt;=20,C33&lt;=49),D24,""))</f>
        <v/>
      </c>
      <c r="H33" s="74"/>
    </row>
    <row r="34" spans="1:18" ht="11.25" customHeight="1" x14ac:dyDescent="0.15">
      <c r="A34" s="8"/>
      <c r="B34" s="8"/>
      <c r="C34" s="9"/>
      <c r="D34" s="9"/>
      <c r="E34" s="8"/>
      <c r="F34" s="8"/>
      <c r="G34" s="29"/>
      <c r="H34" s="29"/>
    </row>
    <row r="36" spans="1:18" ht="14.25" x14ac:dyDescent="0.2">
      <c r="A36" s="58" t="s">
        <v>94</v>
      </c>
      <c r="B36" s="58"/>
      <c r="C36" s="58"/>
      <c r="D36" s="58"/>
      <c r="E36" s="58"/>
      <c r="F36" s="58"/>
      <c r="G36" s="58"/>
      <c r="H36" s="58"/>
    </row>
    <row r="37" spans="1:18" ht="10.5" customHeight="1" x14ac:dyDescent="0.2">
      <c r="A37" s="14"/>
      <c r="B37" s="14"/>
      <c r="C37" s="14"/>
      <c r="D37" s="14"/>
      <c r="E37" s="14"/>
      <c r="F37" s="14"/>
      <c r="G37" s="14"/>
      <c r="H37" s="14"/>
    </row>
    <row r="38" spans="1:18" ht="45.75" customHeight="1" x14ac:dyDescent="0.15">
      <c r="A38" s="80" t="s">
        <v>112</v>
      </c>
      <c r="B38" s="80"/>
      <c r="C38" s="80"/>
      <c r="D38" s="80"/>
      <c r="E38" s="80"/>
      <c r="F38" s="80"/>
      <c r="G38" s="80"/>
      <c r="H38" s="80"/>
    </row>
    <row r="39" spans="1:18" ht="12" customHeight="1" x14ac:dyDescent="0.15">
      <c r="A39" s="8"/>
      <c r="B39" s="8"/>
      <c r="C39" s="8"/>
      <c r="D39" s="8"/>
      <c r="E39" s="8"/>
      <c r="F39" s="8"/>
      <c r="G39" s="8"/>
      <c r="H39" s="8"/>
    </row>
    <row r="40" spans="1:18" s="31" customFormat="1" ht="36" customHeight="1" x14ac:dyDescent="0.15">
      <c r="A40" s="57" t="s">
        <v>80</v>
      </c>
      <c r="B40" s="57"/>
      <c r="C40" s="4"/>
      <c r="D40" s="76" t="s">
        <v>81</v>
      </c>
      <c r="E40" s="76"/>
      <c r="F40" s="8"/>
      <c r="G40" s="57"/>
      <c r="H40" s="57"/>
      <c r="I40" s="30"/>
    </row>
    <row r="41" spans="1:18" ht="22.5" customHeight="1" x14ac:dyDescent="0.2">
      <c r="A41" s="77">
        <v>4.4999999999999998E-2</v>
      </c>
      <c r="B41" s="78"/>
      <c r="C41" s="53"/>
      <c r="D41" s="77">
        <v>0.04</v>
      </c>
      <c r="E41" s="78"/>
      <c r="F41" s="3"/>
      <c r="G41" s="79"/>
      <c r="H41" s="79"/>
      <c r="I41" s="23"/>
      <c r="M41" s="25"/>
      <c r="Q41" s="65"/>
      <c r="R41" s="65"/>
    </row>
    <row r="42" spans="1:18" ht="11.25" customHeight="1" x14ac:dyDescent="0.15">
      <c r="A42" s="21"/>
      <c r="B42" s="21"/>
      <c r="C42" s="4"/>
      <c r="D42" s="4"/>
      <c r="E42" s="21"/>
      <c r="F42" s="21"/>
      <c r="G42" s="4"/>
      <c r="H42" s="4"/>
    </row>
    <row r="43" spans="1:18" s="31" customFormat="1" ht="36" customHeight="1" x14ac:dyDescent="0.15">
      <c r="A43" s="57" t="s">
        <v>96</v>
      </c>
      <c r="B43" s="57"/>
      <c r="C43" s="4"/>
      <c r="D43" s="76" t="s">
        <v>95</v>
      </c>
      <c r="E43" s="76"/>
      <c r="F43" s="8"/>
      <c r="G43" s="57"/>
      <c r="H43" s="57"/>
      <c r="I43" s="30"/>
    </row>
    <row r="44" spans="1:18" ht="22.5" customHeight="1" x14ac:dyDescent="0.2">
      <c r="A44" s="77">
        <f>A41/25</f>
        <v>1.8E-3</v>
      </c>
      <c r="B44" s="78"/>
      <c r="C44" s="53"/>
      <c r="D44" s="77">
        <f>D41/25</f>
        <v>1.6000000000000001E-3</v>
      </c>
      <c r="E44" s="78"/>
      <c r="F44" s="3"/>
      <c r="G44" s="79"/>
      <c r="H44" s="79"/>
      <c r="I44" s="23"/>
      <c r="M44" s="25"/>
      <c r="Q44" s="65"/>
      <c r="R44" s="65"/>
    </row>
    <row r="45" spans="1:18" ht="11.25" customHeight="1" x14ac:dyDescent="0.15">
      <c r="A45" s="21"/>
      <c r="B45" s="21"/>
      <c r="C45" s="4"/>
      <c r="D45" s="4"/>
      <c r="E45" s="21"/>
      <c r="F45" s="21"/>
      <c r="G45" s="4"/>
      <c r="H45" s="4"/>
    </row>
    <row r="46" spans="1:18" ht="11.25" customHeight="1" x14ac:dyDescent="0.15">
      <c r="A46" s="21"/>
      <c r="B46" s="21"/>
      <c r="C46" s="4"/>
      <c r="D46" s="4"/>
      <c r="E46" s="21"/>
      <c r="F46" s="21"/>
      <c r="G46" s="4"/>
      <c r="H46" s="4"/>
    </row>
    <row r="47" spans="1:18" ht="14.25" x14ac:dyDescent="0.2">
      <c r="A47" s="58" t="s">
        <v>92</v>
      </c>
      <c r="B47" s="58"/>
      <c r="C47" s="58"/>
      <c r="D47" s="58"/>
      <c r="E47" s="58"/>
      <c r="F47" s="58"/>
      <c r="G47" s="58"/>
      <c r="H47" s="58"/>
    </row>
    <row r="48" spans="1:18" ht="9" customHeight="1" x14ac:dyDescent="0.2">
      <c r="A48" s="14"/>
      <c r="B48" s="14"/>
      <c r="C48" s="14"/>
      <c r="D48" s="14"/>
      <c r="E48" s="14"/>
      <c r="F48" s="14"/>
      <c r="G48" s="14"/>
      <c r="H48" s="14"/>
    </row>
    <row r="49" spans="1:9" ht="28.5" customHeight="1" x14ac:dyDescent="0.15">
      <c r="A49" s="80" t="s">
        <v>93</v>
      </c>
      <c r="B49" s="80"/>
      <c r="C49" s="80"/>
      <c r="D49" s="80"/>
      <c r="E49" s="80"/>
      <c r="F49" s="80"/>
      <c r="G49" s="80"/>
      <c r="H49" s="80"/>
    </row>
    <row r="50" spans="1:9" ht="10.5" customHeight="1" x14ac:dyDescent="0.15">
      <c r="A50" s="34"/>
      <c r="B50" s="34"/>
      <c r="C50" s="34"/>
      <c r="D50" s="34"/>
      <c r="E50" s="34"/>
      <c r="F50" s="34"/>
      <c r="G50" s="34"/>
      <c r="H50" s="34"/>
    </row>
    <row r="51" spans="1:9" ht="28.5" customHeight="1" x14ac:dyDescent="0.15">
      <c r="A51" s="57" t="s">
        <v>97</v>
      </c>
      <c r="B51" s="57"/>
      <c r="C51" s="34"/>
      <c r="D51" s="34"/>
      <c r="E51" s="34"/>
      <c r="F51" s="34"/>
      <c r="G51" s="34"/>
      <c r="H51" s="34"/>
    </row>
    <row r="52" spans="1:9" ht="28.5" customHeight="1" x14ac:dyDescent="0.15">
      <c r="A52" s="81" t="str">
        <f>IF(ISBLANK(C33),"",1/G33)</f>
        <v/>
      </c>
      <c r="B52" s="82"/>
      <c r="C52" s="34"/>
      <c r="D52" s="34"/>
      <c r="E52" s="34"/>
      <c r="F52" s="34"/>
      <c r="G52" s="34"/>
      <c r="H52" s="34"/>
    </row>
    <row r="53" spans="1:9" ht="10.5" customHeight="1" x14ac:dyDescent="0.15">
      <c r="A53" s="21"/>
      <c r="B53" s="21"/>
      <c r="C53" s="4"/>
      <c r="D53" s="4"/>
      <c r="E53" s="21"/>
      <c r="F53" s="21"/>
      <c r="G53" s="4"/>
      <c r="H53" s="4"/>
      <c r="I53" s="24"/>
    </row>
    <row r="54" spans="1:9" ht="36" customHeight="1" x14ac:dyDescent="0.15">
      <c r="A54" s="57" t="s">
        <v>89</v>
      </c>
      <c r="B54" s="57"/>
      <c r="C54" s="4"/>
      <c r="D54" s="57" t="s">
        <v>90</v>
      </c>
      <c r="E54" s="57"/>
      <c r="F54" s="21"/>
      <c r="G54" s="57" t="s">
        <v>91</v>
      </c>
      <c r="H54" s="57"/>
      <c r="I54" s="24"/>
    </row>
    <row r="55" spans="1:9" ht="36" customHeight="1" x14ac:dyDescent="0.15">
      <c r="A55" s="81" t="str">
        <f>IF(ISBLANK(C33),"",2*A52)</f>
        <v/>
      </c>
      <c r="B55" s="82"/>
      <c r="C55" s="4"/>
      <c r="D55" s="77" t="str">
        <f>IF(ISBLANK(C33),"",A52*1.5)</f>
        <v/>
      </c>
      <c r="E55" s="78"/>
      <c r="F55" s="21"/>
      <c r="G55" s="77" t="str">
        <f>A52</f>
        <v/>
      </c>
      <c r="H55" s="78"/>
      <c r="I55" s="24"/>
    </row>
    <row r="56" spans="1:9" x14ac:dyDescent="0.15">
      <c r="A56" s="65"/>
      <c r="B56" s="65"/>
    </row>
    <row r="58" spans="1:9" ht="14.25" x14ac:dyDescent="0.2">
      <c r="A58" s="58" t="s">
        <v>7</v>
      </c>
      <c r="B58" s="58"/>
      <c r="C58" s="58"/>
      <c r="D58" s="58"/>
      <c r="E58" s="58"/>
      <c r="F58" s="58"/>
      <c r="G58" s="58"/>
      <c r="H58" s="58"/>
    </row>
    <row r="60" spans="1:9" x14ac:dyDescent="0.15">
      <c r="A60" s="83" t="s">
        <v>9</v>
      </c>
      <c r="B60" s="83"/>
    </row>
    <row r="61" spans="1:9" ht="22.5" customHeight="1" x14ac:dyDescent="0.15">
      <c r="A61" s="57" t="s">
        <v>98</v>
      </c>
      <c r="B61" s="57"/>
      <c r="C61" s="20"/>
      <c r="D61" s="3" t="s">
        <v>66</v>
      </c>
      <c r="E61" s="4">
        <f>A41</f>
        <v>4.4999999999999998E-2</v>
      </c>
      <c r="F61" s="3"/>
      <c r="G61" s="3" t="s">
        <v>8</v>
      </c>
      <c r="H61" s="4">
        <f>C61*E61</f>
        <v>0</v>
      </c>
    </row>
    <row r="62" spans="1:9" ht="11.25" customHeight="1" x14ac:dyDescent="0.15">
      <c r="A62" s="8"/>
      <c r="B62" s="8"/>
      <c r="C62" s="9"/>
      <c r="D62" s="3"/>
      <c r="E62" s="4"/>
      <c r="F62" s="3"/>
      <c r="G62" s="3"/>
      <c r="H62" s="4"/>
    </row>
    <row r="63" spans="1:9" ht="22.5" customHeight="1" x14ac:dyDescent="0.15">
      <c r="A63" s="57" t="s">
        <v>99</v>
      </c>
      <c r="B63" s="57"/>
      <c r="C63" s="20"/>
      <c r="D63" s="3" t="s">
        <v>66</v>
      </c>
      <c r="E63" s="4">
        <v>0.04</v>
      </c>
      <c r="F63" s="3"/>
      <c r="G63" s="3" t="s">
        <v>8</v>
      </c>
      <c r="H63" s="4">
        <f>C63*E63</f>
        <v>0</v>
      </c>
    </row>
    <row r="65" spans="1:8" x14ac:dyDescent="0.15">
      <c r="A65" s="83" t="s">
        <v>10</v>
      </c>
      <c r="B65" s="83"/>
      <c r="C65" s="83"/>
    </row>
    <row r="66" spans="1:8" ht="22.5" customHeight="1" x14ac:dyDescent="0.15">
      <c r="A66" s="57" t="s">
        <v>100</v>
      </c>
      <c r="B66" s="57"/>
      <c r="C66" s="20"/>
      <c r="D66" s="3" t="s">
        <v>14</v>
      </c>
      <c r="E66" s="4">
        <f>A44</f>
        <v>1.8E-3</v>
      </c>
      <c r="F66" s="3"/>
      <c r="G66" s="3" t="s">
        <v>8</v>
      </c>
      <c r="H66" s="4">
        <f>C66*E66</f>
        <v>0</v>
      </c>
    </row>
    <row r="67" spans="1:8" ht="22.5" customHeight="1" x14ac:dyDescent="0.15">
      <c r="A67" s="57" t="s">
        <v>101</v>
      </c>
      <c r="B67" s="57"/>
      <c r="C67" s="20"/>
      <c r="D67" s="3" t="s">
        <v>14</v>
      </c>
      <c r="E67" s="4">
        <f>D44</f>
        <v>1.6000000000000001E-3</v>
      </c>
      <c r="F67" s="3"/>
      <c r="G67" s="3" t="s">
        <v>8</v>
      </c>
      <c r="H67" s="4">
        <f>C67*E67</f>
        <v>0</v>
      </c>
    </row>
    <row r="69" spans="1:8" ht="14.25" customHeight="1" x14ac:dyDescent="0.15">
      <c r="G69" s="7" t="s">
        <v>43</v>
      </c>
      <c r="H69" s="6">
        <f>SUM(H61:H68)</f>
        <v>0</v>
      </c>
    </row>
    <row r="70" spans="1:8" ht="11.25" customHeight="1" x14ac:dyDescent="0.15">
      <c r="G70" s="7"/>
      <c r="H70" s="6"/>
    </row>
    <row r="71" spans="1:8" ht="14.25" x14ac:dyDescent="0.2">
      <c r="A71" s="58" t="s">
        <v>92</v>
      </c>
      <c r="B71" s="58"/>
      <c r="C71" s="58"/>
      <c r="D71" s="58"/>
      <c r="E71" s="58"/>
      <c r="F71" s="58"/>
      <c r="G71" s="58"/>
      <c r="H71" s="58"/>
    </row>
    <row r="73" spans="1:8" x14ac:dyDescent="0.15">
      <c r="A73" s="83" t="s">
        <v>15</v>
      </c>
      <c r="B73" s="83"/>
      <c r="C73" s="83"/>
    </row>
    <row r="74" spans="1:8" ht="22.5" x14ac:dyDescent="0.15">
      <c r="A74" s="57" t="s">
        <v>16</v>
      </c>
      <c r="B74" s="57"/>
      <c r="C74" s="20"/>
      <c r="D74" s="3" t="s">
        <v>19</v>
      </c>
      <c r="E74" s="41">
        <v>6</v>
      </c>
      <c r="F74" s="3"/>
      <c r="G74" s="3" t="s">
        <v>8</v>
      </c>
      <c r="H74" s="4">
        <f>IFERROR((C74*D55)*$E74,0)</f>
        <v>0</v>
      </c>
    </row>
    <row r="75" spans="1:8" ht="22.5" x14ac:dyDescent="0.15">
      <c r="A75" s="57" t="s">
        <v>17</v>
      </c>
      <c r="B75" s="57"/>
      <c r="C75" s="20"/>
      <c r="D75" s="3" t="s">
        <v>19</v>
      </c>
      <c r="E75" s="41">
        <v>5</v>
      </c>
      <c r="F75" s="3"/>
      <c r="G75" s="3" t="s">
        <v>8</v>
      </c>
      <c r="H75" s="4">
        <f>IFERROR((C75*D55)*$E75,0)</f>
        <v>0</v>
      </c>
    </row>
    <row r="76" spans="1:8" ht="22.5" x14ac:dyDescent="0.15">
      <c r="A76" s="57" t="s">
        <v>18</v>
      </c>
      <c r="B76" s="57"/>
      <c r="C76" s="20"/>
      <c r="D76" s="3" t="s">
        <v>19</v>
      </c>
      <c r="E76" s="41">
        <v>3</v>
      </c>
      <c r="F76" s="3"/>
      <c r="G76" s="3" t="s">
        <v>8</v>
      </c>
      <c r="H76" s="4">
        <f>IFERROR((C76*G55)*$E76,0)</f>
        <v>0</v>
      </c>
    </row>
    <row r="78" spans="1:8" x14ac:dyDescent="0.15">
      <c r="A78" s="83" t="s">
        <v>20</v>
      </c>
      <c r="B78" s="83"/>
      <c r="C78" s="83"/>
    </row>
    <row r="79" spans="1:8" ht="22.5" x14ac:dyDescent="0.15">
      <c r="A79" s="57" t="s">
        <v>21</v>
      </c>
      <c r="B79" s="57"/>
      <c r="C79" s="20"/>
      <c r="D79" s="3" t="s">
        <v>19</v>
      </c>
      <c r="E79" s="41">
        <v>8</v>
      </c>
      <c r="F79" s="3"/>
      <c r="G79" s="3" t="s">
        <v>8</v>
      </c>
      <c r="H79" s="4">
        <f>IFERROR((C79*$A$55)*$E79,0)</f>
        <v>0</v>
      </c>
    </row>
    <row r="80" spans="1:8" ht="22.5" x14ac:dyDescent="0.15">
      <c r="A80" s="57" t="s">
        <v>22</v>
      </c>
      <c r="B80" s="57"/>
      <c r="C80" s="20"/>
      <c r="D80" s="3" t="s">
        <v>19</v>
      </c>
      <c r="E80" s="41">
        <v>6</v>
      </c>
      <c r="F80" s="3"/>
      <c r="G80" s="3" t="s">
        <v>8</v>
      </c>
      <c r="H80" s="4">
        <f>IFERROR((C80*$D$55)*$E80,0)</f>
        <v>0</v>
      </c>
    </row>
    <row r="81" spans="1:8" ht="22.5" x14ac:dyDescent="0.15">
      <c r="A81" s="57" t="s">
        <v>23</v>
      </c>
      <c r="B81" s="57"/>
      <c r="C81" s="20"/>
      <c r="D81" s="3" t="s">
        <v>19</v>
      </c>
      <c r="E81" s="41">
        <v>4</v>
      </c>
      <c r="F81" s="3"/>
      <c r="G81" s="3" t="s">
        <v>8</v>
      </c>
      <c r="H81" s="4">
        <f>IFERROR((C81*$G$55)*$E81,0)</f>
        <v>0</v>
      </c>
    </row>
    <row r="83" spans="1:8" x14ac:dyDescent="0.15">
      <c r="A83" s="83" t="s">
        <v>24</v>
      </c>
      <c r="B83" s="83"/>
      <c r="C83" s="83"/>
      <c r="D83" s="83"/>
    </row>
    <row r="84" spans="1:8" ht="22.5" x14ac:dyDescent="0.15">
      <c r="A84" s="57" t="s">
        <v>21</v>
      </c>
      <c r="B84" s="57"/>
      <c r="C84" s="20"/>
      <c r="D84" s="3" t="s">
        <v>19</v>
      </c>
      <c r="E84" s="41">
        <v>20</v>
      </c>
      <c r="F84" s="3"/>
      <c r="G84" s="3" t="s">
        <v>8</v>
      </c>
      <c r="H84" s="4">
        <f>IFERROR((C84*$A$55)*$E84,0)</f>
        <v>0</v>
      </c>
    </row>
    <row r="85" spans="1:8" ht="22.5" x14ac:dyDescent="0.15">
      <c r="A85" s="57" t="s">
        <v>22</v>
      </c>
      <c r="B85" s="57"/>
      <c r="C85" s="20"/>
      <c r="D85" s="3" t="s">
        <v>19</v>
      </c>
      <c r="E85" s="41">
        <v>15</v>
      </c>
      <c r="F85" s="3"/>
      <c r="G85" s="3" t="s">
        <v>8</v>
      </c>
      <c r="H85" s="4">
        <f>IFERROR((C85*$D$55)*$E85,0)</f>
        <v>0</v>
      </c>
    </row>
    <row r="86" spans="1:8" ht="22.5" x14ac:dyDescent="0.15">
      <c r="A86" s="57" t="s">
        <v>23</v>
      </c>
      <c r="B86" s="57"/>
      <c r="C86" s="20"/>
      <c r="D86" s="3" t="s">
        <v>19</v>
      </c>
      <c r="E86" s="41">
        <v>10</v>
      </c>
      <c r="F86" s="3"/>
      <c r="G86" s="3" t="s">
        <v>8</v>
      </c>
      <c r="H86" s="4">
        <f>IFERROR((C86*$G$55)*$E86,0)</f>
        <v>0</v>
      </c>
    </row>
    <row r="87" spans="1:8" x14ac:dyDescent="0.15">
      <c r="A87" s="11"/>
      <c r="B87" s="11"/>
      <c r="C87" s="11"/>
      <c r="D87" s="11"/>
      <c r="E87" s="11"/>
      <c r="F87" s="11"/>
      <c r="G87" s="11"/>
      <c r="H87" s="11"/>
    </row>
    <row r="88" spans="1:8" ht="12" customHeight="1" x14ac:dyDescent="0.15">
      <c r="A88" s="84" t="s">
        <v>26</v>
      </c>
      <c r="B88" s="84"/>
    </row>
    <row r="89" spans="1:8" ht="22.5" customHeight="1" x14ac:dyDescent="0.15">
      <c r="A89" s="65" t="s">
        <v>25</v>
      </c>
      <c r="B89" s="65"/>
      <c r="C89" s="54"/>
      <c r="D89" s="3" t="s">
        <v>14</v>
      </c>
      <c r="E89" s="4" t="str">
        <f>A55</f>
        <v/>
      </c>
      <c r="F89" s="3"/>
      <c r="G89" s="3" t="s">
        <v>8</v>
      </c>
      <c r="H89" s="4">
        <f>IFERROR(C89*E89,0)</f>
        <v>0</v>
      </c>
    </row>
    <row r="90" spans="1:8" x14ac:dyDescent="0.15">
      <c r="A90" s="63"/>
      <c r="B90" s="63"/>
    </row>
    <row r="91" spans="1:8" x14ac:dyDescent="0.15">
      <c r="A91" s="83" t="s">
        <v>27</v>
      </c>
      <c r="B91" s="83"/>
    </row>
    <row r="92" spans="1:8" ht="22.5" x14ac:dyDescent="0.15">
      <c r="A92" s="57" t="s">
        <v>28</v>
      </c>
      <c r="B92" s="57"/>
      <c r="C92" s="20"/>
      <c r="D92" s="3" t="s">
        <v>19</v>
      </c>
      <c r="E92" s="41">
        <v>2</v>
      </c>
      <c r="F92" s="3"/>
      <c r="G92" s="3" t="s">
        <v>8</v>
      </c>
      <c r="H92" s="4">
        <f>IFERROR(1/G33*E92*C92,0)</f>
        <v>0</v>
      </c>
    </row>
    <row r="93" spans="1:8" ht="22.5" x14ac:dyDescent="0.15">
      <c r="A93" s="57" t="s">
        <v>29</v>
      </c>
      <c r="B93" s="57"/>
      <c r="C93" s="20"/>
      <c r="D93" s="3" t="s">
        <v>19</v>
      </c>
      <c r="E93" s="41">
        <v>4</v>
      </c>
      <c r="F93" s="3"/>
      <c r="G93" s="3" t="s">
        <v>8</v>
      </c>
      <c r="H93" s="4">
        <f>IFERROR(1/G33*C93*E93,0)</f>
        <v>0</v>
      </c>
    </row>
    <row r="94" spans="1:8" ht="22.5" x14ac:dyDescent="0.15">
      <c r="A94" s="57" t="s">
        <v>30</v>
      </c>
      <c r="B94" s="57"/>
      <c r="C94" s="20"/>
      <c r="D94" s="3" t="s">
        <v>19</v>
      </c>
      <c r="E94" s="41">
        <v>8</v>
      </c>
      <c r="F94" s="3"/>
      <c r="G94" s="3" t="s">
        <v>8</v>
      </c>
      <c r="H94" s="4">
        <f>IFERROR(1/G33*C94*E94,0)</f>
        <v>0</v>
      </c>
    </row>
    <row r="95" spans="1:8" x14ac:dyDescent="0.15">
      <c r="A95" s="63"/>
      <c r="B95" s="63"/>
    </row>
    <row r="96" spans="1:8" x14ac:dyDescent="0.15">
      <c r="A96" s="2" t="s">
        <v>69</v>
      </c>
      <c r="B96" s="2"/>
      <c r="C96" s="12"/>
    </row>
    <row r="97" spans="1:8" ht="22.5" x14ac:dyDescent="0.15">
      <c r="A97" s="57" t="s">
        <v>72</v>
      </c>
      <c r="B97" s="57"/>
      <c r="C97" s="20"/>
      <c r="D97" s="3" t="s">
        <v>14</v>
      </c>
      <c r="E97" s="4" t="str">
        <f>A52</f>
        <v/>
      </c>
      <c r="F97" s="3"/>
      <c r="G97" s="3" t="s">
        <v>8</v>
      </c>
      <c r="H97" s="4">
        <f>IFERROR(C97*E97,0)</f>
        <v>0</v>
      </c>
    </row>
    <row r="98" spans="1:8" ht="22.5" x14ac:dyDescent="0.15">
      <c r="A98" s="57" t="s">
        <v>70</v>
      </c>
      <c r="B98" s="57"/>
      <c r="C98" s="20"/>
      <c r="D98" s="3" t="s">
        <v>14</v>
      </c>
      <c r="E98" s="4" t="str">
        <f>A52</f>
        <v/>
      </c>
      <c r="F98" s="3"/>
      <c r="G98" s="3" t="s">
        <v>8</v>
      </c>
      <c r="H98" s="4">
        <f>IFERROR(C98*E98,0)</f>
        <v>0</v>
      </c>
    </row>
    <row r="99" spans="1:8" ht="22.5" x14ac:dyDescent="0.15">
      <c r="A99" s="57" t="s">
        <v>71</v>
      </c>
      <c r="B99" s="57"/>
      <c r="C99" s="20"/>
      <c r="D99" s="3" t="s">
        <v>14</v>
      </c>
      <c r="E99" s="4" t="str">
        <f>A52</f>
        <v/>
      </c>
      <c r="F99" s="3"/>
      <c r="G99" s="3" t="s">
        <v>8</v>
      </c>
      <c r="H99" s="4">
        <f>IFERROR(C99*E99,0)</f>
        <v>0</v>
      </c>
    </row>
    <row r="100" spans="1:8" x14ac:dyDescent="0.15">
      <c r="A100" s="12"/>
      <c r="B100" s="12"/>
      <c r="E100" s="25"/>
    </row>
    <row r="101" spans="1:8" x14ac:dyDescent="0.15">
      <c r="A101" s="12"/>
      <c r="B101" s="12"/>
      <c r="E101" s="25"/>
      <c r="G101" s="7"/>
      <c r="H101" s="55"/>
    </row>
    <row r="102" spans="1:8" x14ac:dyDescent="0.15">
      <c r="A102" s="83" t="s">
        <v>11</v>
      </c>
      <c r="B102" s="83"/>
    </row>
    <row r="103" spans="1:8" ht="22.5" x14ac:dyDescent="0.15">
      <c r="A103" s="57" t="s">
        <v>12</v>
      </c>
      <c r="B103" s="57"/>
      <c r="C103" s="20"/>
      <c r="D103" s="3" t="s">
        <v>14</v>
      </c>
      <c r="E103" s="56" t="str">
        <f>A52</f>
        <v/>
      </c>
      <c r="F103" s="3"/>
      <c r="G103" s="3" t="s">
        <v>8</v>
      </c>
      <c r="H103" s="4">
        <f>IFERROR(C103*E103,0)</f>
        <v>0</v>
      </c>
    </row>
    <row r="104" spans="1:8" ht="22.5" x14ac:dyDescent="0.15">
      <c r="A104" s="57" t="s">
        <v>13</v>
      </c>
      <c r="B104" s="57"/>
      <c r="C104" s="20"/>
      <c r="D104" s="3" t="s">
        <v>14</v>
      </c>
      <c r="E104" s="4" t="str">
        <f>A52</f>
        <v/>
      </c>
      <c r="F104" s="3"/>
      <c r="G104" s="3" t="s">
        <v>8</v>
      </c>
      <c r="H104" s="4">
        <f>IFERROR(C104*E104,0)</f>
        <v>0</v>
      </c>
    </row>
    <row r="105" spans="1:8" x14ac:dyDescent="0.15">
      <c r="A105" s="12"/>
      <c r="B105" s="12"/>
      <c r="E105" s="25"/>
      <c r="G105" s="7"/>
      <c r="H105" s="55"/>
    </row>
    <row r="106" spans="1:8" x14ac:dyDescent="0.15">
      <c r="A106" s="12"/>
      <c r="B106" s="12"/>
      <c r="E106" s="25"/>
      <c r="G106" s="7" t="s">
        <v>43</v>
      </c>
      <c r="H106" s="55">
        <f>SUM(H74:H105)</f>
        <v>0</v>
      </c>
    </row>
    <row r="107" spans="1:8" x14ac:dyDescent="0.15">
      <c r="A107" s="12"/>
      <c r="B107" s="12"/>
      <c r="E107" s="25"/>
      <c r="G107" s="7"/>
      <c r="H107" s="55"/>
    </row>
    <row r="108" spans="1:8" ht="14.25" x14ac:dyDescent="0.2">
      <c r="A108" s="58" t="s">
        <v>102</v>
      </c>
      <c r="B108" s="85"/>
      <c r="C108" s="85"/>
      <c r="D108" s="85"/>
      <c r="E108" s="85"/>
      <c r="F108" s="85"/>
      <c r="G108" s="85"/>
      <c r="H108" s="85"/>
    </row>
    <row r="109" spans="1:8" x14ac:dyDescent="0.15">
      <c r="A109" s="12"/>
      <c r="B109" s="12"/>
      <c r="E109" s="25"/>
      <c r="G109" s="7"/>
      <c r="H109" s="55"/>
    </row>
    <row r="110" spans="1:8" ht="12" customHeight="1" x14ac:dyDescent="0.15">
      <c r="A110" s="2" t="s">
        <v>31</v>
      </c>
      <c r="B110" s="2"/>
      <c r="C110" s="12"/>
      <c r="E110" s="25"/>
    </row>
    <row r="111" spans="1:8" ht="22.5" customHeight="1" x14ac:dyDescent="0.15">
      <c r="A111" s="57" t="s">
        <v>33</v>
      </c>
      <c r="B111" s="57"/>
      <c r="C111" s="20"/>
      <c r="D111" s="3" t="s">
        <v>14</v>
      </c>
      <c r="E111" s="4" t="str">
        <f>A52</f>
        <v/>
      </c>
      <c r="F111" s="3"/>
      <c r="G111" s="3" t="s">
        <v>8</v>
      </c>
      <c r="H111" s="4">
        <f t="shared" ref="H111:H122" si="0">IFERROR(C111*E111,0)</f>
        <v>0</v>
      </c>
    </row>
    <row r="112" spans="1:8" ht="22.5" customHeight="1" x14ac:dyDescent="0.15">
      <c r="A112" s="57" t="s">
        <v>34</v>
      </c>
      <c r="B112" s="57"/>
      <c r="C112" s="20"/>
      <c r="D112" s="3" t="s">
        <v>14</v>
      </c>
      <c r="E112" s="4" t="str">
        <f>A52</f>
        <v/>
      </c>
      <c r="F112" s="3"/>
      <c r="G112" s="3" t="s">
        <v>8</v>
      </c>
      <c r="H112" s="4">
        <f t="shared" si="0"/>
        <v>0</v>
      </c>
    </row>
    <row r="113" spans="1:8" ht="22.5" customHeight="1" x14ac:dyDescent="0.15">
      <c r="A113" s="57" t="s">
        <v>35</v>
      </c>
      <c r="B113" s="57"/>
      <c r="C113" s="20"/>
      <c r="D113" s="3" t="s">
        <v>14</v>
      </c>
      <c r="E113" s="4" t="str">
        <f>A52</f>
        <v/>
      </c>
      <c r="F113" s="3"/>
      <c r="G113" s="3" t="s">
        <v>8</v>
      </c>
      <c r="H113" s="4">
        <f t="shared" si="0"/>
        <v>0</v>
      </c>
    </row>
    <row r="114" spans="1:8" ht="22.5" customHeight="1" x14ac:dyDescent="0.15">
      <c r="A114" s="57" t="s">
        <v>36</v>
      </c>
      <c r="B114" s="57"/>
      <c r="C114" s="20"/>
      <c r="D114" s="3" t="s">
        <v>14</v>
      </c>
      <c r="E114" s="4" t="str">
        <f>A52</f>
        <v/>
      </c>
      <c r="F114" s="3"/>
      <c r="G114" s="3" t="s">
        <v>8</v>
      </c>
      <c r="H114" s="4">
        <f t="shared" si="0"/>
        <v>0</v>
      </c>
    </row>
    <row r="115" spans="1:8" ht="22.5" customHeight="1" x14ac:dyDescent="0.15">
      <c r="A115" s="57" t="s">
        <v>37</v>
      </c>
      <c r="B115" s="57"/>
      <c r="C115" s="20"/>
      <c r="D115" s="3" t="s">
        <v>14</v>
      </c>
      <c r="E115" s="4" t="str">
        <f>A52</f>
        <v/>
      </c>
      <c r="F115" s="3"/>
      <c r="G115" s="3" t="s">
        <v>8</v>
      </c>
      <c r="H115" s="4">
        <f t="shared" si="0"/>
        <v>0</v>
      </c>
    </row>
    <row r="116" spans="1:8" ht="22.5" customHeight="1" x14ac:dyDescent="0.15">
      <c r="A116" s="57" t="s">
        <v>38</v>
      </c>
      <c r="B116" s="57"/>
      <c r="C116" s="20"/>
      <c r="D116" s="3" t="s">
        <v>14</v>
      </c>
      <c r="E116" s="4" t="str">
        <f>A52</f>
        <v/>
      </c>
      <c r="F116" s="3"/>
      <c r="G116" s="3" t="s">
        <v>8</v>
      </c>
      <c r="H116" s="4">
        <f t="shared" si="0"/>
        <v>0</v>
      </c>
    </row>
    <row r="117" spans="1:8" ht="22.5" customHeight="1" x14ac:dyDescent="0.15">
      <c r="A117" s="57" t="s">
        <v>39</v>
      </c>
      <c r="B117" s="57"/>
      <c r="C117" s="20"/>
      <c r="D117" s="3" t="s">
        <v>14</v>
      </c>
      <c r="E117" s="4" t="str">
        <f>A52</f>
        <v/>
      </c>
      <c r="F117" s="3"/>
      <c r="G117" s="3" t="s">
        <v>8</v>
      </c>
      <c r="H117" s="4">
        <f t="shared" si="0"/>
        <v>0</v>
      </c>
    </row>
    <row r="118" spans="1:8" ht="22.5" customHeight="1" x14ac:dyDescent="0.15">
      <c r="A118" s="57" t="s">
        <v>40</v>
      </c>
      <c r="B118" s="57"/>
      <c r="C118" s="20"/>
      <c r="D118" s="3" t="s">
        <v>14</v>
      </c>
      <c r="E118" s="4" t="str">
        <f>A52</f>
        <v/>
      </c>
      <c r="F118" s="3"/>
      <c r="G118" s="3" t="s">
        <v>8</v>
      </c>
      <c r="H118" s="4">
        <f t="shared" si="0"/>
        <v>0</v>
      </c>
    </row>
    <row r="119" spans="1:8" ht="22.5" customHeight="1" x14ac:dyDescent="0.15">
      <c r="A119" s="57" t="s">
        <v>41</v>
      </c>
      <c r="B119" s="57"/>
      <c r="C119" s="20"/>
      <c r="D119" s="3" t="s">
        <v>14</v>
      </c>
      <c r="E119" s="4" t="str">
        <f>A52</f>
        <v/>
      </c>
      <c r="F119" s="3"/>
      <c r="G119" s="3" t="s">
        <v>8</v>
      </c>
      <c r="H119" s="4">
        <f t="shared" si="0"/>
        <v>0</v>
      </c>
    </row>
    <row r="120" spans="1:8" ht="22.5" customHeight="1" x14ac:dyDescent="0.15">
      <c r="A120" s="57" t="s">
        <v>42</v>
      </c>
      <c r="B120" s="57"/>
      <c r="C120" s="20"/>
      <c r="D120" s="3" t="s">
        <v>14</v>
      </c>
      <c r="E120" s="4" t="str">
        <f>A52</f>
        <v/>
      </c>
      <c r="F120" s="3"/>
      <c r="G120" s="3" t="s">
        <v>8</v>
      </c>
      <c r="H120" s="4">
        <f t="shared" si="0"/>
        <v>0</v>
      </c>
    </row>
    <row r="121" spans="1:8" ht="22.5" customHeight="1" x14ac:dyDescent="0.15">
      <c r="A121" s="57" t="s">
        <v>12</v>
      </c>
      <c r="B121" s="57"/>
      <c r="C121" s="20"/>
      <c r="D121" s="3" t="s">
        <v>14</v>
      </c>
      <c r="E121" s="56" t="str">
        <f>A52</f>
        <v/>
      </c>
      <c r="F121" s="3"/>
      <c r="G121" s="3" t="s">
        <v>8</v>
      </c>
      <c r="H121" s="4">
        <f t="shared" si="0"/>
        <v>0</v>
      </c>
    </row>
    <row r="122" spans="1:8" ht="22.5" customHeight="1" x14ac:dyDescent="0.15">
      <c r="A122" s="57" t="s">
        <v>13</v>
      </c>
      <c r="B122" s="57"/>
      <c r="C122" s="20"/>
      <c r="D122" s="3" t="s">
        <v>14</v>
      </c>
      <c r="E122" s="4" t="str">
        <f>A52</f>
        <v/>
      </c>
      <c r="F122" s="3"/>
      <c r="G122" s="3" t="s">
        <v>8</v>
      </c>
      <c r="H122" s="4">
        <f t="shared" si="0"/>
        <v>0</v>
      </c>
    </row>
    <row r="124" spans="1:8" x14ac:dyDescent="0.15">
      <c r="G124" s="7" t="s">
        <v>43</v>
      </c>
      <c r="H124" s="55">
        <f>SUM(H111:H123)</f>
        <v>0</v>
      </c>
    </row>
    <row r="125" spans="1:8" x14ac:dyDescent="0.15">
      <c r="G125" s="7"/>
      <c r="H125" s="55"/>
    </row>
    <row r="127" spans="1:8" ht="14.25" x14ac:dyDescent="0.2">
      <c r="A127" s="58" t="s">
        <v>32</v>
      </c>
      <c r="B127" s="85"/>
      <c r="C127" s="85"/>
      <c r="D127" s="85"/>
      <c r="E127" s="85"/>
      <c r="F127" s="85"/>
      <c r="G127" s="85"/>
      <c r="H127" s="85"/>
    </row>
    <row r="129" spans="1:17" ht="22.5" customHeight="1" x14ac:dyDescent="0.15">
      <c r="A129" s="57" t="s">
        <v>44</v>
      </c>
      <c r="B129" s="57"/>
      <c r="C129" s="20"/>
      <c r="D129" s="3" t="s">
        <v>14</v>
      </c>
      <c r="E129" s="4" t="str">
        <f>A52</f>
        <v/>
      </c>
      <c r="F129" s="3"/>
      <c r="G129" s="3" t="s">
        <v>8</v>
      </c>
      <c r="H129" s="4">
        <f t="shared" ref="H129:H139" si="1">IFERROR(C129*E129,0)</f>
        <v>0</v>
      </c>
    </row>
    <row r="130" spans="1:17" ht="22.5" customHeight="1" x14ac:dyDescent="0.15">
      <c r="A130" s="57" t="s">
        <v>45</v>
      </c>
      <c r="B130" s="57"/>
      <c r="C130" s="20"/>
      <c r="D130" s="3" t="s">
        <v>14</v>
      </c>
      <c r="E130" s="4" t="str">
        <f>A52</f>
        <v/>
      </c>
      <c r="F130" s="3"/>
      <c r="G130" s="3" t="s">
        <v>8</v>
      </c>
      <c r="H130" s="4">
        <f t="shared" si="1"/>
        <v>0</v>
      </c>
    </row>
    <row r="131" spans="1:17" ht="22.5" customHeight="1" x14ac:dyDescent="0.15">
      <c r="A131" s="57" t="s">
        <v>35</v>
      </c>
      <c r="B131" s="57"/>
      <c r="C131" s="20"/>
      <c r="D131" s="3" t="s">
        <v>14</v>
      </c>
      <c r="E131" s="4" t="str">
        <f>A52</f>
        <v/>
      </c>
      <c r="F131" s="3"/>
      <c r="G131" s="3" t="s">
        <v>8</v>
      </c>
      <c r="H131" s="4">
        <f t="shared" si="1"/>
        <v>0</v>
      </c>
    </row>
    <row r="132" spans="1:17" ht="22.5" customHeight="1" x14ac:dyDescent="0.15">
      <c r="A132" s="57" t="s">
        <v>46</v>
      </c>
      <c r="B132" s="57"/>
      <c r="C132" s="20"/>
      <c r="D132" s="3" t="s">
        <v>14</v>
      </c>
      <c r="E132" s="4" t="str">
        <f>A52</f>
        <v/>
      </c>
      <c r="F132" s="3"/>
      <c r="G132" s="3" t="s">
        <v>8</v>
      </c>
      <c r="H132" s="4">
        <f t="shared" si="1"/>
        <v>0</v>
      </c>
    </row>
    <row r="133" spans="1:17" ht="22.5" customHeight="1" x14ac:dyDescent="0.15">
      <c r="A133" s="57" t="s">
        <v>47</v>
      </c>
      <c r="B133" s="57"/>
      <c r="C133" s="20"/>
      <c r="D133" s="3" t="s">
        <v>14</v>
      </c>
      <c r="E133" s="4" t="str">
        <f>A52</f>
        <v/>
      </c>
      <c r="F133" s="3"/>
      <c r="G133" s="3" t="s">
        <v>8</v>
      </c>
      <c r="H133" s="4">
        <f t="shared" si="1"/>
        <v>0</v>
      </c>
    </row>
    <row r="134" spans="1:17" ht="22.5" customHeight="1" x14ac:dyDescent="0.15">
      <c r="A134" s="57" t="s">
        <v>48</v>
      </c>
      <c r="B134" s="57"/>
      <c r="C134" s="20"/>
      <c r="D134" s="3" t="s">
        <v>14</v>
      </c>
      <c r="E134" s="4" t="str">
        <f>A52</f>
        <v/>
      </c>
      <c r="F134" s="3"/>
      <c r="G134" s="3" t="s">
        <v>8</v>
      </c>
      <c r="H134" s="4">
        <f t="shared" si="1"/>
        <v>0</v>
      </c>
    </row>
    <row r="135" spans="1:17" ht="22.5" customHeight="1" x14ac:dyDescent="0.15">
      <c r="A135" s="57" t="s">
        <v>49</v>
      </c>
      <c r="B135" s="57"/>
      <c r="C135" s="20"/>
      <c r="D135" s="3" t="s">
        <v>14</v>
      </c>
      <c r="E135" s="4" t="str">
        <f>A52</f>
        <v/>
      </c>
      <c r="F135" s="3"/>
      <c r="G135" s="3" t="s">
        <v>8</v>
      </c>
      <c r="H135" s="4">
        <f t="shared" si="1"/>
        <v>0</v>
      </c>
    </row>
    <row r="136" spans="1:17" ht="22.5" customHeight="1" x14ac:dyDescent="0.15">
      <c r="A136" s="57" t="s">
        <v>50</v>
      </c>
      <c r="B136" s="57"/>
      <c r="C136" s="20"/>
      <c r="D136" s="3" t="s">
        <v>14</v>
      </c>
      <c r="E136" s="4" t="str">
        <f>A52</f>
        <v/>
      </c>
      <c r="F136" s="3"/>
      <c r="G136" s="3" t="s">
        <v>8</v>
      </c>
      <c r="H136" s="4">
        <f t="shared" si="1"/>
        <v>0</v>
      </c>
    </row>
    <row r="137" spans="1:17" ht="22.5" customHeight="1" x14ac:dyDescent="0.15">
      <c r="A137" s="57" t="s">
        <v>52</v>
      </c>
      <c r="B137" s="57"/>
      <c r="C137" s="20"/>
      <c r="D137" s="3" t="s">
        <v>14</v>
      </c>
      <c r="E137" s="4" t="str">
        <f>A52</f>
        <v/>
      </c>
      <c r="F137" s="3"/>
      <c r="G137" s="3" t="s">
        <v>8</v>
      </c>
      <c r="H137" s="4">
        <f t="shared" si="1"/>
        <v>0</v>
      </c>
    </row>
    <row r="138" spans="1:17" ht="22.5" customHeight="1" x14ac:dyDescent="0.15">
      <c r="A138" s="57" t="s">
        <v>51</v>
      </c>
      <c r="B138" s="57"/>
      <c r="C138" s="20"/>
      <c r="D138" s="3" t="s">
        <v>14</v>
      </c>
      <c r="E138" s="4" t="str">
        <f>A52</f>
        <v/>
      </c>
      <c r="F138" s="3"/>
      <c r="G138" s="3" t="s">
        <v>8</v>
      </c>
      <c r="H138" s="4">
        <f t="shared" si="1"/>
        <v>0</v>
      </c>
    </row>
    <row r="139" spans="1:17" ht="22.5" customHeight="1" x14ac:dyDescent="0.15">
      <c r="A139" s="57" t="s">
        <v>67</v>
      </c>
      <c r="B139" s="57"/>
      <c r="C139" s="20"/>
      <c r="D139" s="3" t="s">
        <v>14</v>
      </c>
      <c r="E139" s="4" t="str">
        <f>A52</f>
        <v/>
      </c>
      <c r="F139" s="3"/>
      <c r="G139" s="3" t="s">
        <v>8</v>
      </c>
      <c r="H139" s="4">
        <f t="shared" si="1"/>
        <v>0</v>
      </c>
    </row>
    <row r="140" spans="1:17" x14ac:dyDescent="0.15">
      <c r="A140" s="8"/>
      <c r="B140" s="8"/>
      <c r="C140" s="9"/>
      <c r="D140" s="3"/>
      <c r="E140" s="5"/>
      <c r="F140" s="3"/>
      <c r="G140" s="3"/>
      <c r="H140" s="4"/>
    </row>
    <row r="141" spans="1:17" x14ac:dyDescent="0.15">
      <c r="G141" s="7" t="s">
        <v>43</v>
      </c>
      <c r="H141" s="55">
        <f>SUM(H129:H140)</f>
        <v>0</v>
      </c>
      <c r="Q141" s="35"/>
    </row>
    <row r="142" spans="1:17" x14ac:dyDescent="0.15">
      <c r="G142" s="7"/>
      <c r="H142" s="55"/>
      <c r="Q142" s="35"/>
    </row>
    <row r="143" spans="1:17" ht="14.25" x14ac:dyDescent="0.2">
      <c r="A143" s="58" t="s">
        <v>54</v>
      </c>
      <c r="B143" s="58"/>
      <c r="C143" s="58"/>
      <c r="D143" s="58"/>
      <c r="E143" s="58"/>
      <c r="F143" s="58"/>
      <c r="G143" s="58"/>
      <c r="H143" s="58"/>
    </row>
    <row r="144" spans="1:17" ht="30" customHeight="1" x14ac:dyDescent="0.15">
      <c r="A144" s="86" t="s">
        <v>55</v>
      </c>
      <c r="B144" s="86"/>
      <c r="C144" s="86"/>
      <c r="D144" s="86"/>
      <c r="E144" s="86"/>
      <c r="F144" s="86"/>
      <c r="G144" s="86"/>
      <c r="H144" s="86"/>
    </row>
    <row r="145" spans="1:8" ht="22.5" x14ac:dyDescent="0.15">
      <c r="A145" s="87" t="s">
        <v>56</v>
      </c>
      <c r="B145" s="87"/>
      <c r="C145" s="20"/>
      <c r="D145" s="3" t="s">
        <v>14</v>
      </c>
      <c r="E145" s="4" t="str">
        <f>A52</f>
        <v/>
      </c>
      <c r="F145" s="3"/>
      <c r="G145" s="3" t="s">
        <v>8</v>
      </c>
      <c r="H145" s="4">
        <f>IFERROR(C145*E145,0)</f>
        <v>0</v>
      </c>
    </row>
    <row r="146" spans="1:8" ht="22.5" x14ac:dyDescent="0.15">
      <c r="A146" s="87" t="s">
        <v>57</v>
      </c>
      <c r="B146" s="87"/>
      <c r="C146" s="20"/>
      <c r="D146" s="3" t="s">
        <v>14</v>
      </c>
      <c r="E146" s="4" t="str">
        <f>A52</f>
        <v/>
      </c>
      <c r="F146" s="3"/>
      <c r="G146" s="3" t="s">
        <v>8</v>
      </c>
      <c r="H146" s="4">
        <f>IFERROR(C146*E146,0)</f>
        <v>0</v>
      </c>
    </row>
    <row r="147" spans="1:8" ht="22.5" x14ac:dyDescent="0.15">
      <c r="A147" s="87" t="s">
        <v>58</v>
      </c>
      <c r="B147" s="87"/>
      <c r="C147" s="20"/>
      <c r="D147" s="3" t="s">
        <v>14</v>
      </c>
      <c r="E147" s="4" t="str">
        <f>A52</f>
        <v/>
      </c>
      <c r="F147" s="3"/>
      <c r="G147" s="3" t="s">
        <v>8</v>
      </c>
      <c r="H147" s="4">
        <f>IFERROR(C147*E147,0)</f>
        <v>0</v>
      </c>
    </row>
    <row r="149" spans="1:8" x14ac:dyDescent="0.15">
      <c r="G149" s="7" t="s">
        <v>43</v>
      </c>
      <c r="H149" s="55">
        <f>H145+H146+H147</f>
        <v>0</v>
      </c>
    </row>
    <row r="151" spans="1:8" ht="14.25" x14ac:dyDescent="0.2">
      <c r="A151" s="58" t="s">
        <v>59</v>
      </c>
      <c r="B151" s="58"/>
      <c r="C151" s="58"/>
      <c r="D151" s="58"/>
      <c r="E151" s="58"/>
      <c r="F151" s="58"/>
      <c r="G151" s="58"/>
      <c r="H151" s="58"/>
    </row>
    <row r="153" spans="1:8" ht="30" customHeight="1" x14ac:dyDescent="0.15">
      <c r="A153" s="88" t="s">
        <v>60</v>
      </c>
      <c r="B153" s="88"/>
      <c r="C153" s="13">
        <f>H69</f>
        <v>0</v>
      </c>
      <c r="D153" s="26" t="s">
        <v>106</v>
      </c>
      <c r="E153" s="27"/>
      <c r="F153" s="27"/>
      <c r="G153" s="37"/>
      <c r="H153" s="36">
        <f>C153</f>
        <v>0</v>
      </c>
    </row>
    <row r="154" spans="1:8" ht="30" customHeight="1" x14ac:dyDescent="0.15">
      <c r="A154" s="88" t="s">
        <v>103</v>
      </c>
      <c r="B154" s="88"/>
      <c r="C154" s="13">
        <f>H106</f>
        <v>0</v>
      </c>
      <c r="D154" s="26" t="s">
        <v>107</v>
      </c>
      <c r="E154" s="89" t="s">
        <v>108</v>
      </c>
      <c r="F154" s="89"/>
      <c r="G154" s="89"/>
      <c r="H154" s="36" t="str">
        <f>IF(C33&gt;=50,C154/G24,IF(AND(C33&gt;=20,C33&lt;=49),C154/E24,""))</f>
        <v/>
      </c>
    </row>
    <row r="155" spans="1:8" ht="30" customHeight="1" x14ac:dyDescent="0.15">
      <c r="A155" s="88" t="s">
        <v>104</v>
      </c>
      <c r="B155" s="88"/>
      <c r="C155" s="13">
        <f>H124</f>
        <v>0</v>
      </c>
      <c r="D155" s="26" t="s">
        <v>107</v>
      </c>
      <c r="E155" s="89"/>
      <c r="F155" s="89"/>
      <c r="G155" s="89"/>
      <c r="H155" s="36" t="str">
        <f>IF(C33&gt;=50,C155/G24,IF(AND(C33&gt;=20,C33&lt;=49),C155/E24,""))</f>
        <v/>
      </c>
    </row>
    <row r="156" spans="1:8" ht="30" customHeight="1" x14ac:dyDescent="0.15">
      <c r="A156" s="88" t="s">
        <v>61</v>
      </c>
      <c r="B156" s="88"/>
      <c r="C156" s="13">
        <f>H141</f>
        <v>0</v>
      </c>
      <c r="D156" s="26" t="s">
        <v>107</v>
      </c>
      <c r="E156" s="89"/>
      <c r="F156" s="89"/>
      <c r="G156" s="89"/>
      <c r="H156" s="36" t="str">
        <f>IF(C33&gt;=50,C156/G24,IF(AND(C33&gt;=20,C33&lt;=49),C156/E24,""))</f>
        <v/>
      </c>
    </row>
    <row r="157" spans="1:8" ht="30" customHeight="1" x14ac:dyDescent="0.15">
      <c r="A157" s="88" t="s">
        <v>62</v>
      </c>
      <c r="B157" s="88"/>
      <c r="C157" s="13">
        <f>H149</f>
        <v>0</v>
      </c>
      <c r="D157" s="26" t="s">
        <v>107</v>
      </c>
      <c r="E157" s="89"/>
      <c r="F157" s="89"/>
      <c r="G157" s="89"/>
      <c r="H157" s="38" t="str">
        <f>IF(C33&gt;=50,C157/G24,IF(AND(C33&gt;=20,C33&lt;=49),C157/E24,""))</f>
        <v/>
      </c>
    </row>
    <row r="158" spans="1:8" ht="30" customHeight="1" x14ac:dyDescent="0.15">
      <c r="A158" s="26"/>
      <c r="B158" s="26"/>
      <c r="C158" s="13"/>
      <c r="E158" s="27"/>
      <c r="F158" s="39"/>
      <c r="G158" s="40" t="s">
        <v>105</v>
      </c>
      <c r="H158" s="36">
        <f>SUM(H153:H157)</f>
        <v>0</v>
      </c>
    </row>
    <row r="166" spans="1:8" ht="14.1" customHeight="1" x14ac:dyDescent="0.15"/>
    <row r="168" spans="1:8" x14ac:dyDescent="0.15">
      <c r="A168" s="63"/>
      <c r="B168" s="63"/>
      <c r="C168" s="63"/>
      <c r="D168" s="15"/>
    </row>
    <row r="172" spans="1:8" x14ac:dyDescent="0.15">
      <c r="E172" s="60"/>
      <c r="F172" s="60"/>
      <c r="G172" s="60"/>
      <c r="H172" s="60"/>
    </row>
    <row r="173" spans="1:8" x14ac:dyDescent="0.15">
      <c r="E173" s="16"/>
      <c r="F173" s="16"/>
      <c r="G173" s="16"/>
      <c r="H173" s="16"/>
    </row>
    <row r="174" spans="1:8" x14ac:dyDescent="0.15">
      <c r="E174" s="60"/>
      <c r="F174" s="60"/>
      <c r="G174" s="60"/>
      <c r="H174" s="60"/>
    </row>
  </sheetData>
  <sheetProtection sheet="1" selectLockedCells="1"/>
  <mergeCells count="129">
    <mergeCell ref="A168:C168"/>
    <mergeCell ref="E172:H172"/>
    <mergeCell ref="E174:H174"/>
    <mergeCell ref="A146:B146"/>
    <mergeCell ref="A147:B147"/>
    <mergeCell ref="A151:H151"/>
    <mergeCell ref="A153:B153"/>
    <mergeCell ref="A154:B154"/>
    <mergeCell ref="E154:G157"/>
    <mergeCell ref="A155:B155"/>
    <mergeCell ref="A156:B156"/>
    <mergeCell ref="A157:B157"/>
    <mergeCell ref="A137:B137"/>
    <mergeCell ref="A138:B138"/>
    <mergeCell ref="A139:B139"/>
    <mergeCell ref="A143:H143"/>
    <mergeCell ref="A144:H144"/>
    <mergeCell ref="A145:B145"/>
    <mergeCell ref="A131:B131"/>
    <mergeCell ref="A132:B132"/>
    <mergeCell ref="A133:B133"/>
    <mergeCell ref="A134:B134"/>
    <mergeCell ref="A135:B135"/>
    <mergeCell ref="A136:B136"/>
    <mergeCell ref="A120:B120"/>
    <mergeCell ref="A121:B121"/>
    <mergeCell ref="A122:B122"/>
    <mergeCell ref="A127:H127"/>
    <mergeCell ref="A129:B129"/>
    <mergeCell ref="A130:B130"/>
    <mergeCell ref="A114:B114"/>
    <mergeCell ref="A115:B115"/>
    <mergeCell ref="A116:B116"/>
    <mergeCell ref="A117:B117"/>
    <mergeCell ref="A118:B118"/>
    <mergeCell ref="A119:B119"/>
    <mergeCell ref="A103:B103"/>
    <mergeCell ref="A104:B104"/>
    <mergeCell ref="A108:H108"/>
    <mergeCell ref="A111:B111"/>
    <mergeCell ref="A112:B112"/>
    <mergeCell ref="A113:B113"/>
    <mergeCell ref="A94:B94"/>
    <mergeCell ref="A95:B95"/>
    <mergeCell ref="A97:B97"/>
    <mergeCell ref="A98:B98"/>
    <mergeCell ref="A99:B99"/>
    <mergeCell ref="A102:B102"/>
    <mergeCell ref="A88:B88"/>
    <mergeCell ref="A89:B89"/>
    <mergeCell ref="A90:B90"/>
    <mergeCell ref="A91:B91"/>
    <mergeCell ref="A92:B92"/>
    <mergeCell ref="A93:B93"/>
    <mergeCell ref="A80:B80"/>
    <mergeCell ref="A81:B81"/>
    <mergeCell ref="A83:D83"/>
    <mergeCell ref="A84:B84"/>
    <mergeCell ref="A85:B85"/>
    <mergeCell ref="A86:B86"/>
    <mergeCell ref="A73:C73"/>
    <mergeCell ref="A74:B74"/>
    <mergeCell ref="A75:B75"/>
    <mergeCell ref="A76:B76"/>
    <mergeCell ref="A78:C78"/>
    <mergeCell ref="A79:B79"/>
    <mergeCell ref="A61:B61"/>
    <mergeCell ref="A63:B63"/>
    <mergeCell ref="A65:C65"/>
    <mergeCell ref="A66:B66"/>
    <mergeCell ref="A67:B67"/>
    <mergeCell ref="A71:H71"/>
    <mergeCell ref="A55:B55"/>
    <mergeCell ref="D55:E55"/>
    <mergeCell ref="G55:H55"/>
    <mergeCell ref="A56:B56"/>
    <mergeCell ref="A58:H58"/>
    <mergeCell ref="A60:B60"/>
    <mergeCell ref="A47:H47"/>
    <mergeCell ref="A49:H49"/>
    <mergeCell ref="A51:B51"/>
    <mergeCell ref="A52:B52"/>
    <mergeCell ref="A54:B54"/>
    <mergeCell ref="D54:E54"/>
    <mergeCell ref="G54:H54"/>
    <mergeCell ref="Q41:R41"/>
    <mergeCell ref="A43:B43"/>
    <mergeCell ref="D43:E43"/>
    <mergeCell ref="G43:H43"/>
    <mergeCell ref="A44:B44"/>
    <mergeCell ref="D44:E44"/>
    <mergeCell ref="G44:H44"/>
    <mergeCell ref="Q44:R44"/>
    <mergeCell ref="A36:H36"/>
    <mergeCell ref="A38:H38"/>
    <mergeCell ref="A40:B40"/>
    <mergeCell ref="D40:E40"/>
    <mergeCell ref="G40:H40"/>
    <mergeCell ref="A41:B41"/>
    <mergeCell ref="D41:E41"/>
    <mergeCell ref="G41:H41"/>
    <mergeCell ref="A31:B31"/>
    <mergeCell ref="C31:D31"/>
    <mergeCell ref="E31:F31"/>
    <mergeCell ref="G31:H31"/>
    <mergeCell ref="A33:B33"/>
    <mergeCell ref="C33:D33"/>
    <mergeCell ref="E33:F33"/>
    <mergeCell ref="G33:H33"/>
    <mergeCell ref="A23:B23"/>
    <mergeCell ref="A24:B24"/>
    <mergeCell ref="A27:H27"/>
    <mergeCell ref="A29:B29"/>
    <mergeCell ref="C29:D29"/>
    <mergeCell ref="E29:F29"/>
    <mergeCell ref="G29:H29"/>
    <mergeCell ref="B11:D11"/>
    <mergeCell ref="F11:H11"/>
    <mergeCell ref="A16:H16"/>
    <mergeCell ref="A20:B20"/>
    <mergeCell ref="A21:B21"/>
    <mergeCell ref="A22:B22"/>
    <mergeCell ref="A1:H1"/>
    <mergeCell ref="A2:H2"/>
    <mergeCell ref="A4:H4"/>
    <mergeCell ref="A6:H6"/>
    <mergeCell ref="A8:H8"/>
    <mergeCell ref="B10:D10"/>
    <mergeCell ref="F10:H10"/>
  </mergeCells>
  <conditionalFormatting sqref="C33:D33">
    <cfRule type="expression" dxfId="0" priority="1">
      <formula>ISBLANK($C$33)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rowBreaks count="3" manualBreakCount="3">
    <brk id="70" max="16383" man="1"/>
    <brk id="10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2026-01-05_ext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Wakefield</dc:creator>
  <cp:lastModifiedBy>Maria Streule</cp:lastModifiedBy>
  <cp:lastPrinted>2022-11-08T14:50:14Z</cp:lastPrinted>
  <dcterms:created xsi:type="dcterms:W3CDTF">2015-07-07T14:09:47Z</dcterms:created>
  <dcterms:modified xsi:type="dcterms:W3CDTF">2026-01-04T09:10:07Z</dcterms:modified>
</cp:coreProperties>
</file>